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Voices 2025 Launch\"/>
    </mc:Choice>
  </mc:AlternateContent>
  <xr:revisionPtr revIDLastSave="0" documentId="8_{DBC0DFD5-0E66-427E-A77D-661C3FACC83B}" xr6:coauthVersionLast="47" xr6:coauthVersionMax="47" xr10:uidLastSave="{00000000-0000-0000-0000-000000000000}"/>
  <bookViews>
    <workbookView xWindow="-120" yWindow="-120" windowWidth="24240" windowHeight="13140" tabRatio="745" xr2:uid="{16AD4206-0C80-4841-AC8D-AB9BE4D82349}"/>
  </bookViews>
  <sheets>
    <sheet name="HOME" sheetId="18" r:id="rId1"/>
    <sheet name="1. Sector" sheetId="17" r:id="rId2"/>
    <sheet name="2. Baseline" sheetId="19" r:id="rId3"/>
    <sheet name="3. Income source" sheetId="3" r:id="rId4"/>
    <sheet name="4. IE&amp;D - All clients" sheetId="1" r:id="rId5"/>
    <sheet name="5. IE&amp;D - Dependent children" sheetId="4" r:id="rId6"/>
    <sheet name="6. IE&amp;D - Region" sheetId="5" r:id="rId7"/>
    <sheet name="7. IE&amp;D - Age range" sheetId="6" r:id="rId8"/>
    <sheet name="8. IE&amp;D - Gender" sheetId="7" r:id="rId9"/>
    <sheet name="9. IE&amp;D - Ethnicity" sheetId="8" r:id="rId10"/>
    <sheet name="10. IE&amp;D - Income bracket" sheetId="9" r:id="rId11"/>
    <sheet name="11. Debt type" sheetId="22" r:id="rId12"/>
    <sheet name="12. I&amp;E - Car loans" sheetId="15" r:id="rId13"/>
    <sheet name="13. Hardship &amp; Advocacy" sheetId="16" r:id="rId1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9" l="1"/>
  <c r="G5" i="19"/>
  <c r="C19" i="15"/>
  <c r="D19" i="15"/>
  <c r="D10" i="15"/>
  <c r="C10" i="15"/>
  <c r="J25" i="19"/>
  <c r="H25" i="19"/>
  <c r="I5" i="19"/>
  <c r="H5" i="19"/>
  <c r="I74" i="3"/>
  <c r="H74" i="3"/>
  <c r="G74" i="3"/>
  <c r="F74" i="3"/>
  <c r="I73" i="3"/>
  <c r="H73" i="3"/>
  <c r="G73" i="3"/>
  <c r="F73" i="3"/>
  <c r="I72" i="3"/>
  <c r="H72" i="3"/>
  <c r="G72" i="3"/>
  <c r="F72" i="3"/>
  <c r="I71" i="3"/>
  <c r="H71" i="3"/>
  <c r="G71" i="3"/>
  <c r="F71" i="3"/>
  <c r="I70" i="3"/>
  <c r="H70" i="3"/>
  <c r="G70" i="3"/>
  <c r="F70" i="3"/>
  <c r="I69" i="3"/>
  <c r="H69" i="3"/>
  <c r="G69" i="3"/>
  <c r="F69" i="3"/>
  <c r="I68" i="3"/>
  <c r="H68" i="3"/>
  <c r="G68" i="3"/>
  <c r="F68" i="3"/>
  <c r="I67" i="3"/>
  <c r="H67" i="3"/>
  <c r="G67" i="3"/>
  <c r="F67" i="3"/>
  <c r="I66" i="3"/>
  <c r="H66" i="3"/>
  <c r="G66" i="3"/>
  <c r="F66" i="3"/>
  <c r="I65" i="3"/>
  <c r="H65" i="3"/>
  <c r="G65" i="3"/>
  <c r="F65" i="3"/>
  <c r="I64" i="3"/>
  <c r="H64" i="3"/>
  <c r="G64" i="3"/>
  <c r="F64" i="3"/>
  <c r="I63" i="3"/>
  <c r="H63" i="3"/>
  <c r="G63" i="3"/>
  <c r="F63" i="3"/>
  <c r="I62" i="3"/>
  <c r="H62" i="3"/>
  <c r="G62" i="3"/>
  <c r="F62" i="3"/>
  <c r="I61" i="3"/>
  <c r="H61" i="3"/>
  <c r="G61" i="3"/>
  <c r="F61" i="3"/>
  <c r="I60" i="3"/>
  <c r="H60" i="3"/>
  <c r="G60" i="3"/>
  <c r="F60" i="3"/>
  <c r="I59" i="3"/>
  <c r="H59" i="3"/>
  <c r="G59" i="3"/>
  <c r="F59" i="3"/>
  <c r="I58" i="3"/>
  <c r="H58" i="3"/>
  <c r="G58" i="3"/>
  <c r="F58" i="3"/>
  <c r="I57" i="3"/>
  <c r="H57" i="3"/>
  <c r="G57" i="3"/>
  <c r="F57" i="3"/>
  <c r="I56" i="3"/>
  <c r="H56" i="3"/>
  <c r="G56" i="3"/>
  <c r="F56" i="3"/>
  <c r="I55" i="3"/>
  <c r="H55" i="3"/>
  <c r="G55" i="3"/>
  <c r="F55" i="3"/>
  <c r="I54" i="3"/>
  <c r="H54" i="3"/>
  <c r="G54" i="3"/>
  <c r="F54" i="3"/>
  <c r="I53" i="3"/>
  <c r="H53" i="3"/>
  <c r="G53" i="3"/>
  <c r="F53" i="3"/>
  <c r="I52" i="3"/>
  <c r="H52" i="3"/>
  <c r="G52" i="3"/>
  <c r="F52" i="3"/>
  <c r="I51" i="3"/>
  <c r="H51" i="3"/>
  <c r="G51" i="3"/>
  <c r="F51" i="3"/>
  <c r="I50" i="3"/>
  <c r="H50" i="3"/>
  <c r="G50" i="3"/>
  <c r="F50" i="3"/>
  <c r="I49" i="3"/>
  <c r="H49" i="3"/>
  <c r="G49" i="3"/>
  <c r="F49" i="3"/>
  <c r="I48" i="3"/>
  <c r="H48" i="3"/>
  <c r="G48" i="3"/>
  <c r="F48" i="3"/>
  <c r="I15" i="3"/>
  <c r="H15" i="3"/>
  <c r="G15" i="3"/>
  <c r="F15" i="3"/>
  <c r="I14" i="3"/>
  <c r="H14" i="3"/>
  <c r="G14" i="3"/>
  <c r="F14" i="3"/>
  <c r="I13" i="3"/>
  <c r="H13" i="3"/>
  <c r="G13" i="3"/>
  <c r="F13" i="3"/>
  <c r="J77" i="19"/>
  <c r="I77" i="19"/>
  <c r="H77" i="19"/>
  <c r="G77" i="19"/>
  <c r="J76" i="19"/>
  <c r="I76" i="19"/>
  <c r="H76" i="19"/>
  <c r="G76" i="19"/>
  <c r="J75" i="19"/>
  <c r="I75" i="19"/>
  <c r="H75" i="19"/>
  <c r="G75" i="19"/>
  <c r="J74" i="19"/>
  <c r="I74" i="19"/>
  <c r="H74" i="19"/>
  <c r="G74" i="19"/>
  <c r="J69" i="19"/>
  <c r="I69" i="19"/>
  <c r="H69" i="19"/>
  <c r="G69" i="19"/>
  <c r="J68" i="19"/>
  <c r="I68" i="19"/>
  <c r="H68" i="19"/>
  <c r="G68" i="19"/>
  <c r="J67" i="19"/>
  <c r="I67" i="19"/>
  <c r="H67" i="19"/>
  <c r="G67" i="19"/>
  <c r="J66" i="19"/>
  <c r="I66" i="19"/>
  <c r="H66" i="19"/>
  <c r="G66" i="19"/>
  <c r="J61" i="19"/>
  <c r="I61" i="19"/>
  <c r="H61" i="19"/>
  <c r="G61" i="19"/>
  <c r="J60" i="19"/>
  <c r="I60" i="19"/>
  <c r="H60" i="19"/>
  <c r="G60" i="19"/>
  <c r="J73" i="19"/>
  <c r="I73" i="19"/>
  <c r="H73" i="19"/>
  <c r="G73" i="19"/>
  <c r="J65" i="19"/>
  <c r="I65" i="19"/>
  <c r="H65" i="19"/>
  <c r="G65" i="19"/>
  <c r="J59" i="19"/>
  <c r="I59" i="19"/>
  <c r="H59" i="19"/>
  <c r="G59" i="19"/>
  <c r="J54" i="19"/>
  <c r="I54" i="19"/>
  <c r="H54" i="19"/>
  <c r="G54" i="19"/>
  <c r="J53" i="19"/>
  <c r="I53" i="19"/>
  <c r="H53" i="19"/>
  <c r="G53" i="19"/>
  <c r="J52" i="19"/>
  <c r="I52" i="19"/>
  <c r="H52" i="19"/>
  <c r="G52" i="19"/>
  <c r="J51" i="19"/>
  <c r="I51" i="19"/>
  <c r="H51" i="19"/>
  <c r="G51" i="19"/>
  <c r="J50" i="19"/>
  <c r="I50" i="19"/>
  <c r="H50" i="19"/>
  <c r="G50" i="19"/>
  <c r="J49" i="19"/>
  <c r="I49" i="19"/>
  <c r="H49" i="19"/>
  <c r="G49" i="19"/>
  <c r="J45" i="19"/>
  <c r="I45" i="19"/>
  <c r="H45" i="19"/>
  <c r="G45" i="19"/>
  <c r="J44" i="19"/>
  <c r="I44" i="19"/>
  <c r="H44" i="19"/>
  <c r="G44" i="19"/>
  <c r="J43" i="19"/>
  <c r="I43" i="19"/>
  <c r="H43" i="19"/>
  <c r="G43" i="19"/>
  <c r="J42" i="19"/>
  <c r="I42" i="19"/>
  <c r="H42" i="19"/>
  <c r="G42" i="19"/>
  <c r="J41" i="19"/>
  <c r="I41" i="19"/>
  <c r="H41" i="19"/>
  <c r="G41" i="19"/>
  <c r="J40" i="19"/>
  <c r="I40" i="19"/>
  <c r="H40" i="19"/>
  <c r="G40" i="19"/>
  <c r="J39" i="19"/>
  <c r="I39" i="19"/>
  <c r="H39" i="19"/>
  <c r="G39" i="19"/>
  <c r="J38" i="19"/>
  <c r="I38" i="19"/>
  <c r="H38" i="19"/>
  <c r="G38" i="19"/>
  <c r="J37" i="19"/>
  <c r="I37" i="19"/>
  <c r="H37" i="19"/>
  <c r="G37" i="19"/>
  <c r="J36" i="19"/>
  <c r="I36" i="19"/>
  <c r="H36" i="19"/>
  <c r="G36" i="19"/>
  <c r="J35" i="19"/>
  <c r="I35" i="19"/>
  <c r="H35" i="19"/>
  <c r="G35" i="19"/>
  <c r="J34" i="19"/>
  <c r="I34" i="19"/>
  <c r="H34" i="19"/>
  <c r="G34" i="19"/>
  <c r="J33" i="19"/>
  <c r="I33" i="19"/>
  <c r="H33" i="19"/>
  <c r="G33" i="19"/>
  <c r="J32" i="19"/>
  <c r="I32" i="19"/>
  <c r="H32" i="19"/>
  <c r="G32" i="19"/>
  <c r="J31" i="19"/>
  <c r="I31" i="19"/>
  <c r="H31" i="19"/>
  <c r="G31" i="19"/>
  <c r="J30" i="19"/>
  <c r="I30" i="19"/>
  <c r="H30" i="19"/>
  <c r="G30" i="19"/>
  <c r="J29" i="19"/>
  <c r="I29" i="19"/>
  <c r="H29" i="19"/>
  <c r="G29" i="19"/>
  <c r="I25" i="19"/>
  <c r="G25" i="19"/>
  <c r="J24" i="19"/>
  <c r="I24" i="19"/>
  <c r="H24" i="19"/>
  <c r="G24" i="19"/>
  <c r="J23" i="19"/>
  <c r="I23" i="19"/>
  <c r="H23" i="19"/>
  <c r="G23" i="19"/>
  <c r="J22" i="19"/>
  <c r="I22" i="19"/>
  <c r="H22" i="19"/>
  <c r="G22" i="19"/>
  <c r="J21" i="19"/>
  <c r="I21" i="19"/>
  <c r="H21" i="19"/>
  <c r="G21" i="19"/>
  <c r="J20" i="19"/>
  <c r="I20" i="19"/>
  <c r="H20" i="19"/>
  <c r="G20" i="19"/>
  <c r="J19" i="19"/>
  <c r="I19" i="19"/>
  <c r="H19" i="19"/>
  <c r="G19" i="19"/>
  <c r="J18" i="19"/>
  <c r="I18" i="19"/>
  <c r="H18" i="19"/>
  <c r="G18" i="19"/>
  <c r="J17" i="19"/>
  <c r="I17" i="19"/>
  <c r="H17" i="19"/>
  <c r="G17" i="19"/>
  <c r="J16" i="19"/>
  <c r="I16" i="19"/>
  <c r="H16" i="19"/>
  <c r="G16" i="19"/>
  <c r="J15" i="19"/>
  <c r="I15" i="19"/>
  <c r="H15" i="19"/>
  <c r="J14" i="19"/>
  <c r="I14" i="19"/>
  <c r="H14" i="19"/>
  <c r="G14" i="19"/>
  <c r="J13" i="19"/>
  <c r="I13" i="19"/>
  <c r="H13" i="19"/>
  <c r="G13" i="19"/>
  <c r="J12" i="19"/>
  <c r="I12" i="19"/>
  <c r="H12" i="19"/>
  <c r="G12" i="19"/>
  <c r="J11" i="19"/>
  <c r="I11" i="19"/>
  <c r="H11" i="19"/>
  <c r="G11" i="19"/>
  <c r="J10" i="19"/>
  <c r="I10" i="19"/>
  <c r="H10" i="19"/>
  <c r="G10" i="19"/>
  <c r="J5" i="19"/>
  <c r="I44" i="3"/>
  <c r="H44" i="3"/>
  <c r="G44" i="3"/>
  <c r="F44" i="3"/>
  <c r="I43" i="3"/>
  <c r="H43" i="3"/>
  <c r="G43" i="3"/>
  <c r="F43" i="3"/>
  <c r="I42" i="3"/>
  <c r="H42" i="3"/>
  <c r="G42" i="3"/>
  <c r="F42" i="3"/>
  <c r="I41" i="3"/>
  <c r="H41" i="3"/>
  <c r="G41" i="3"/>
  <c r="F41" i="3"/>
  <c r="I40" i="3"/>
  <c r="H40" i="3"/>
  <c r="G40" i="3"/>
  <c r="F40" i="3"/>
  <c r="I39" i="3"/>
  <c r="H39" i="3"/>
  <c r="G39" i="3"/>
  <c r="F39" i="3"/>
  <c r="I38" i="3"/>
  <c r="H38" i="3"/>
  <c r="G38" i="3"/>
  <c r="F38" i="3"/>
  <c r="I37" i="3"/>
  <c r="H37" i="3"/>
  <c r="G37" i="3"/>
  <c r="F37" i="3"/>
  <c r="I36" i="3"/>
  <c r="H36" i="3"/>
  <c r="G36" i="3"/>
  <c r="F36" i="3"/>
  <c r="I35" i="3"/>
  <c r="H35" i="3"/>
  <c r="G35" i="3"/>
  <c r="F35" i="3"/>
  <c r="I34" i="3"/>
  <c r="H34" i="3"/>
  <c r="G34" i="3"/>
  <c r="F34" i="3"/>
  <c r="I33" i="3"/>
  <c r="H33" i="3"/>
  <c r="G33" i="3"/>
  <c r="F33" i="3"/>
  <c r="I32" i="3"/>
  <c r="H32" i="3"/>
  <c r="G32" i="3"/>
  <c r="F32" i="3"/>
  <c r="I31" i="3"/>
  <c r="H31" i="3"/>
  <c r="G31" i="3"/>
  <c r="F31" i="3"/>
  <c r="I30" i="3"/>
  <c r="H30" i="3"/>
  <c r="G30" i="3"/>
  <c r="F30" i="3"/>
  <c r="I29" i="3"/>
  <c r="H29" i="3"/>
  <c r="G29" i="3"/>
  <c r="F29" i="3"/>
  <c r="I28" i="3"/>
  <c r="H28" i="3"/>
  <c r="G28" i="3"/>
  <c r="F28" i="3"/>
  <c r="I27" i="3"/>
  <c r="H27" i="3"/>
  <c r="G27" i="3"/>
  <c r="F27" i="3"/>
  <c r="I26" i="3"/>
  <c r="H26" i="3"/>
  <c r="G26" i="3"/>
  <c r="F26" i="3"/>
  <c r="I25" i="3"/>
  <c r="H25" i="3"/>
  <c r="G25" i="3"/>
  <c r="F25" i="3"/>
  <c r="I24" i="3"/>
  <c r="H24" i="3"/>
  <c r="G24" i="3"/>
  <c r="F24" i="3"/>
  <c r="I23" i="3"/>
  <c r="H23" i="3"/>
  <c r="G23" i="3"/>
  <c r="F23" i="3"/>
  <c r="I22" i="3"/>
  <c r="H22" i="3"/>
  <c r="G22" i="3"/>
  <c r="F22" i="3"/>
  <c r="I21" i="3"/>
  <c r="H21" i="3"/>
  <c r="G21" i="3"/>
  <c r="F21" i="3"/>
  <c r="I20" i="3"/>
  <c r="H20" i="3"/>
  <c r="G20" i="3"/>
  <c r="F20" i="3"/>
  <c r="I19" i="3"/>
  <c r="H19" i="3"/>
  <c r="G19" i="3"/>
  <c r="F19" i="3"/>
  <c r="I7" i="3"/>
  <c r="H7" i="3"/>
  <c r="G7" i="3"/>
  <c r="F7" i="3"/>
  <c r="I6" i="3"/>
  <c r="H6" i="3"/>
  <c r="G6" i="3"/>
  <c r="F6" i="3"/>
  <c r="I5" i="3"/>
  <c r="H5" i="3"/>
  <c r="F5" i="3"/>
  <c r="G5" i="3"/>
  <c r="K60" i="1"/>
  <c r="J60" i="1"/>
  <c r="I60" i="1"/>
  <c r="H60" i="1"/>
  <c r="K59" i="1"/>
  <c r="J59" i="1"/>
  <c r="I59" i="1"/>
  <c r="H59" i="1"/>
  <c r="G61" i="1"/>
  <c r="F61" i="1"/>
  <c r="E61" i="1"/>
  <c r="D61" i="1"/>
  <c r="K55" i="1"/>
  <c r="J55" i="1"/>
  <c r="I55" i="1"/>
  <c r="H55" i="1"/>
  <c r="J9" i="1"/>
  <c r="K51" i="1"/>
  <c r="J51" i="1"/>
  <c r="I51" i="1"/>
  <c r="H51" i="1"/>
  <c r="K47" i="1"/>
  <c r="J47" i="1"/>
  <c r="I47" i="1"/>
  <c r="H47" i="1"/>
  <c r="K41" i="1"/>
  <c r="J41" i="1"/>
  <c r="I41" i="1"/>
  <c r="H41" i="1"/>
  <c r="K37" i="1"/>
  <c r="J37" i="1"/>
  <c r="I37" i="1"/>
  <c r="H37" i="1"/>
  <c r="K33" i="1"/>
  <c r="J33" i="1"/>
  <c r="I33" i="1"/>
  <c r="H33" i="1"/>
  <c r="K29" i="1"/>
  <c r="J29" i="1"/>
  <c r="I29" i="1"/>
  <c r="H29" i="1"/>
  <c r="K25" i="1"/>
  <c r="J25" i="1"/>
  <c r="I25" i="1"/>
  <c r="H25" i="1"/>
  <c r="K21" i="1"/>
  <c r="J21" i="1"/>
  <c r="I21" i="1"/>
  <c r="H21" i="1"/>
  <c r="K15" i="1"/>
  <c r="J15" i="1"/>
  <c r="I15" i="1"/>
  <c r="H15" i="1"/>
  <c r="K9" i="1"/>
  <c r="I9" i="1"/>
  <c r="H9" i="1"/>
  <c r="K8" i="1"/>
  <c r="J8" i="1"/>
  <c r="I8" i="1"/>
  <c r="H8" i="1"/>
  <c r="S45" i="22"/>
  <c r="T45" i="22"/>
  <c r="R45" i="22"/>
  <c r="Q45" i="22"/>
  <c r="T44" i="22"/>
  <c r="S44" i="22"/>
  <c r="R44" i="22"/>
  <c r="Q44" i="22"/>
  <c r="T43" i="22"/>
  <c r="S43" i="22"/>
  <c r="R43" i="22"/>
  <c r="Q43" i="22"/>
  <c r="T42" i="22"/>
  <c r="S42" i="22"/>
  <c r="R42" i="22"/>
  <c r="Q42" i="22"/>
  <c r="T41" i="22"/>
  <c r="S41" i="22"/>
  <c r="R41" i="22"/>
  <c r="Q41" i="22"/>
  <c r="T40" i="22"/>
  <c r="S40" i="22"/>
  <c r="R40" i="22"/>
  <c r="Q40" i="22"/>
  <c r="T39" i="22"/>
  <c r="S39" i="22"/>
  <c r="R39" i="22"/>
  <c r="Q39" i="22"/>
  <c r="T38" i="22"/>
  <c r="S38" i="22"/>
  <c r="R38" i="22"/>
  <c r="Q38" i="22"/>
  <c r="T37" i="22"/>
  <c r="S37" i="22"/>
  <c r="R37" i="22"/>
  <c r="Q37" i="22"/>
  <c r="Q19" i="22"/>
  <c r="R19" i="22"/>
  <c r="S19" i="22"/>
  <c r="T19" i="22"/>
  <c r="Q20" i="22"/>
  <c r="R20" i="22"/>
  <c r="S20" i="22"/>
  <c r="T20" i="22"/>
  <c r="Q21" i="22"/>
  <c r="R21" i="22"/>
  <c r="S21" i="22"/>
  <c r="T21" i="22"/>
  <c r="Q22" i="22"/>
  <c r="R22" i="22"/>
  <c r="S22" i="22"/>
  <c r="T22" i="22"/>
  <c r="Q23" i="22"/>
  <c r="R23" i="22"/>
  <c r="S23" i="22"/>
  <c r="T23" i="22"/>
  <c r="Q24" i="22"/>
  <c r="R24" i="22"/>
  <c r="S24" i="22"/>
  <c r="T24" i="22"/>
  <c r="Q25" i="22"/>
  <c r="R25" i="22"/>
  <c r="S25" i="22"/>
  <c r="T25" i="22"/>
  <c r="Q26" i="22"/>
  <c r="R26" i="22"/>
  <c r="S26" i="22"/>
  <c r="T26" i="22"/>
  <c r="Q27" i="22"/>
  <c r="R27" i="22"/>
  <c r="S27" i="22"/>
  <c r="T27" i="22"/>
  <c r="Q28" i="22"/>
  <c r="R28" i="22"/>
  <c r="S28" i="22"/>
  <c r="T28" i="22"/>
  <c r="Q29" i="22"/>
  <c r="R29" i="22"/>
  <c r="S29" i="22"/>
  <c r="T29" i="22"/>
  <c r="Q30" i="22"/>
  <c r="R30" i="22"/>
  <c r="S30" i="22"/>
  <c r="T30" i="22"/>
  <c r="Q31" i="22"/>
  <c r="R31" i="22"/>
  <c r="S31" i="22"/>
  <c r="T31" i="22"/>
  <c r="Q32" i="22"/>
  <c r="R32" i="22"/>
  <c r="S32" i="22"/>
  <c r="T32" i="22"/>
  <c r="T18" i="22"/>
  <c r="S18" i="22"/>
  <c r="R18" i="22"/>
  <c r="Q18" i="22"/>
  <c r="T17" i="22"/>
  <c r="S17" i="22"/>
  <c r="R17" i="22"/>
  <c r="Q17" i="22"/>
  <c r="T16" i="22"/>
  <c r="S16" i="22"/>
  <c r="R16" i="22"/>
  <c r="Q16" i="22"/>
  <c r="T15" i="22"/>
  <c r="S15" i="22"/>
  <c r="R15" i="22"/>
  <c r="Q15" i="22"/>
  <c r="T14" i="22"/>
  <c r="S14" i="22"/>
  <c r="R14" i="22"/>
  <c r="Q14" i="22"/>
  <c r="T13" i="22"/>
  <c r="S13" i="22"/>
  <c r="R13" i="22"/>
  <c r="Q13" i="22"/>
  <c r="T12" i="22"/>
  <c r="S12" i="22"/>
  <c r="R12" i="22"/>
  <c r="Q12" i="22"/>
  <c r="T11" i="22"/>
  <c r="S11" i="22"/>
  <c r="R11" i="22"/>
  <c r="Q11" i="22"/>
  <c r="T10" i="22"/>
  <c r="S10" i="22"/>
  <c r="R10" i="22"/>
  <c r="Q10" i="22"/>
  <c r="T9" i="22"/>
  <c r="S9" i="22"/>
  <c r="R9" i="22"/>
  <c r="Q9" i="22"/>
  <c r="T8" i="22"/>
  <c r="S8" i="22"/>
  <c r="R8" i="22"/>
  <c r="Q8" i="22"/>
  <c r="K45" i="22"/>
  <c r="J45" i="22"/>
  <c r="I45" i="22"/>
  <c r="H45" i="22"/>
  <c r="K44" i="22"/>
  <c r="J44" i="22"/>
  <c r="I44" i="22"/>
  <c r="H44" i="22"/>
  <c r="K43" i="22"/>
  <c r="J43" i="22"/>
  <c r="I43" i="22"/>
  <c r="H43" i="22"/>
  <c r="K42" i="22"/>
  <c r="J42" i="22"/>
  <c r="I42" i="22"/>
  <c r="H42" i="22"/>
  <c r="K41" i="22"/>
  <c r="J41" i="22"/>
  <c r="I41" i="22"/>
  <c r="H41" i="22"/>
  <c r="K40" i="22"/>
  <c r="J40" i="22"/>
  <c r="I40" i="22"/>
  <c r="H40" i="22"/>
  <c r="K39" i="22"/>
  <c r="J39" i="22"/>
  <c r="I39" i="22"/>
  <c r="H39" i="22"/>
  <c r="K38" i="22"/>
  <c r="J38" i="22"/>
  <c r="I38" i="22"/>
  <c r="H38" i="22"/>
  <c r="K37" i="22"/>
  <c r="J37" i="22"/>
  <c r="I37" i="22"/>
  <c r="H37" i="22"/>
  <c r="K32" i="22"/>
  <c r="J32" i="22"/>
  <c r="I32" i="22"/>
  <c r="H32" i="22"/>
  <c r="K31" i="22"/>
  <c r="J31" i="22"/>
  <c r="I31" i="22"/>
  <c r="H31" i="22"/>
  <c r="K30" i="22"/>
  <c r="J30" i="22"/>
  <c r="I30" i="22"/>
  <c r="H30" i="22"/>
  <c r="K29" i="22"/>
  <c r="J29" i="22"/>
  <c r="I29" i="22"/>
  <c r="H29" i="22"/>
  <c r="K28" i="22"/>
  <c r="J28" i="22"/>
  <c r="I28" i="22"/>
  <c r="H28" i="22"/>
  <c r="K27" i="22"/>
  <c r="J27" i="22"/>
  <c r="I27" i="22"/>
  <c r="H27" i="22"/>
  <c r="K26" i="22"/>
  <c r="J26" i="22"/>
  <c r="I26" i="22"/>
  <c r="H26" i="22"/>
  <c r="K25" i="22"/>
  <c r="J25" i="22"/>
  <c r="I25" i="22"/>
  <c r="H25" i="22"/>
  <c r="K24" i="22"/>
  <c r="J24" i="22"/>
  <c r="I24" i="22"/>
  <c r="H24" i="22"/>
  <c r="K23" i="22"/>
  <c r="J23" i="22"/>
  <c r="I23" i="22"/>
  <c r="H23" i="22"/>
  <c r="K22" i="22"/>
  <c r="J22" i="22"/>
  <c r="I22" i="22"/>
  <c r="H22" i="22"/>
  <c r="K21" i="22"/>
  <c r="J21" i="22"/>
  <c r="I21" i="22"/>
  <c r="H21" i="22"/>
  <c r="K20" i="22"/>
  <c r="J20" i="22"/>
  <c r="I20" i="22"/>
  <c r="H20" i="22"/>
  <c r="K19" i="22"/>
  <c r="J19" i="22"/>
  <c r="I19" i="22"/>
  <c r="H19" i="22"/>
  <c r="K18" i="22"/>
  <c r="J18" i="22"/>
  <c r="I18" i="22"/>
  <c r="H18" i="22"/>
  <c r="K17" i="22"/>
  <c r="J17" i="22"/>
  <c r="I17" i="22"/>
  <c r="H17" i="22"/>
  <c r="K16" i="22"/>
  <c r="J16" i="22"/>
  <c r="I16" i="22"/>
  <c r="H16" i="22"/>
  <c r="K15" i="22"/>
  <c r="J15" i="22"/>
  <c r="I15" i="22"/>
  <c r="H15" i="22"/>
  <c r="K14" i="22"/>
  <c r="J14" i="22"/>
  <c r="I14" i="22"/>
  <c r="H14" i="22"/>
  <c r="K13" i="22"/>
  <c r="J13" i="22"/>
  <c r="I13" i="22"/>
  <c r="H13" i="22"/>
  <c r="K12" i="22"/>
  <c r="J12" i="22"/>
  <c r="I12" i="22"/>
  <c r="H12" i="22"/>
  <c r="K11" i="22"/>
  <c r="J11" i="22"/>
  <c r="I11" i="22"/>
  <c r="H11" i="22"/>
  <c r="K10" i="22"/>
  <c r="J10" i="22"/>
  <c r="I10" i="22"/>
  <c r="H10" i="22"/>
  <c r="K9" i="22"/>
  <c r="J9" i="22"/>
  <c r="I9" i="22"/>
  <c r="H9" i="22"/>
  <c r="K8" i="22"/>
  <c r="J8" i="22"/>
  <c r="I8" i="22"/>
  <c r="H8" i="22"/>
  <c r="K208" i="8"/>
  <c r="J208" i="8"/>
  <c r="I208" i="8"/>
  <c r="H208" i="8"/>
  <c r="K207" i="8"/>
  <c r="J207" i="8"/>
  <c r="I207" i="8"/>
  <c r="H207" i="8"/>
  <c r="K206" i="8"/>
  <c r="J206" i="8"/>
  <c r="I206" i="8"/>
  <c r="H206" i="8"/>
  <c r="K205" i="8"/>
  <c r="J205" i="8"/>
  <c r="I205" i="8"/>
  <c r="H205" i="8"/>
  <c r="K204" i="8"/>
  <c r="J204" i="8"/>
  <c r="I204" i="8"/>
  <c r="H204" i="8"/>
  <c r="K203" i="8"/>
  <c r="J203" i="8"/>
  <c r="I203" i="8"/>
  <c r="H203" i="8"/>
  <c r="K202" i="8"/>
  <c r="J202" i="8"/>
  <c r="I202" i="8"/>
  <c r="H202" i="8"/>
  <c r="K201" i="8"/>
  <c r="J201" i="8"/>
  <c r="I201" i="8"/>
  <c r="H201" i="8"/>
  <c r="K200" i="8"/>
  <c r="J200" i="8"/>
  <c r="I200" i="8"/>
  <c r="H200" i="8"/>
  <c r="K199" i="8"/>
  <c r="J199" i="8"/>
  <c r="I199" i="8"/>
  <c r="H199" i="8"/>
  <c r="K198" i="8"/>
  <c r="J198" i="8"/>
  <c r="I198" i="8"/>
  <c r="H198" i="8"/>
  <c r="K197" i="8"/>
  <c r="J197" i="8"/>
  <c r="I197" i="8"/>
  <c r="H197" i="8"/>
  <c r="K196" i="8"/>
  <c r="J196" i="8"/>
  <c r="I196" i="8"/>
  <c r="H196" i="8"/>
  <c r="K195" i="8"/>
  <c r="J195" i="8"/>
  <c r="I195" i="8"/>
  <c r="H195" i="8"/>
  <c r="K194" i="8"/>
  <c r="J194" i="8"/>
  <c r="I194" i="8"/>
  <c r="H194" i="8"/>
  <c r="K193" i="8"/>
  <c r="J193" i="8"/>
  <c r="I193" i="8"/>
  <c r="H193" i="8"/>
  <c r="K192" i="8"/>
  <c r="J192" i="8"/>
  <c r="I192" i="8"/>
  <c r="H192" i="8"/>
  <c r="K188" i="8"/>
  <c r="J188" i="8"/>
  <c r="I188" i="8"/>
  <c r="H188" i="8"/>
  <c r="K187" i="8"/>
  <c r="J187" i="8"/>
  <c r="I187" i="8"/>
  <c r="H187" i="8"/>
  <c r="K186" i="8"/>
  <c r="J186" i="8"/>
  <c r="I186" i="8"/>
  <c r="H186" i="8"/>
  <c r="K185" i="8"/>
  <c r="J185" i="8"/>
  <c r="I185" i="8"/>
  <c r="H185" i="8"/>
  <c r="K184" i="8"/>
  <c r="J184" i="8"/>
  <c r="I184" i="8"/>
  <c r="H184" i="8"/>
  <c r="K183" i="8"/>
  <c r="J183" i="8"/>
  <c r="I183" i="8"/>
  <c r="H183" i="8"/>
  <c r="K182" i="8"/>
  <c r="J182" i="8"/>
  <c r="I182" i="8"/>
  <c r="H182" i="8"/>
  <c r="K181" i="8"/>
  <c r="J181" i="8"/>
  <c r="I181" i="8"/>
  <c r="H181" i="8"/>
  <c r="K180" i="8"/>
  <c r="J180" i="8"/>
  <c r="I180" i="8"/>
  <c r="H180" i="8"/>
  <c r="K179" i="8"/>
  <c r="J179" i="8"/>
  <c r="I179" i="8"/>
  <c r="H179" i="8"/>
  <c r="K178" i="8"/>
  <c r="J178" i="8"/>
  <c r="I178" i="8"/>
  <c r="H178" i="8"/>
  <c r="K177" i="8"/>
  <c r="J177" i="8"/>
  <c r="I177" i="8"/>
  <c r="H177" i="8"/>
  <c r="K176" i="8"/>
  <c r="J176" i="8"/>
  <c r="I176" i="8"/>
  <c r="H176" i="8"/>
  <c r="K175" i="8"/>
  <c r="J175" i="8"/>
  <c r="I175" i="8"/>
  <c r="H175" i="8"/>
  <c r="K174" i="8"/>
  <c r="J174" i="8"/>
  <c r="I174" i="8"/>
  <c r="H174" i="8"/>
  <c r="K173" i="8"/>
  <c r="J173" i="8"/>
  <c r="I173" i="8"/>
  <c r="H173" i="8"/>
  <c r="K172" i="8"/>
  <c r="J172" i="8"/>
  <c r="I172" i="8"/>
  <c r="H172" i="8"/>
  <c r="K166" i="8"/>
  <c r="J166" i="8"/>
  <c r="I166" i="8"/>
  <c r="H166" i="8"/>
  <c r="K165" i="8"/>
  <c r="J165" i="8"/>
  <c r="I165" i="8"/>
  <c r="H165" i="8"/>
  <c r="K164" i="8"/>
  <c r="J164" i="8"/>
  <c r="I164" i="8"/>
  <c r="H164" i="8"/>
  <c r="K163" i="8"/>
  <c r="J163" i="8"/>
  <c r="I163" i="8"/>
  <c r="H163" i="8"/>
  <c r="K162" i="8"/>
  <c r="J162" i="8"/>
  <c r="I162" i="8"/>
  <c r="H162" i="8"/>
  <c r="K161" i="8"/>
  <c r="J161" i="8"/>
  <c r="I161" i="8"/>
  <c r="H161" i="8"/>
  <c r="K160" i="8"/>
  <c r="J160" i="8"/>
  <c r="I160" i="8"/>
  <c r="H160" i="8"/>
  <c r="K159" i="8"/>
  <c r="J159" i="8"/>
  <c r="I159" i="8"/>
  <c r="H159" i="8"/>
  <c r="K158" i="8"/>
  <c r="J158" i="8"/>
  <c r="I158" i="8"/>
  <c r="H158" i="8"/>
  <c r="K157" i="8"/>
  <c r="J157" i="8"/>
  <c r="I157" i="8"/>
  <c r="H157" i="8"/>
  <c r="K156" i="8"/>
  <c r="J156" i="8"/>
  <c r="I156" i="8"/>
  <c r="H156" i="8"/>
  <c r="K155" i="8"/>
  <c r="J155" i="8"/>
  <c r="I155" i="8"/>
  <c r="H155" i="8"/>
  <c r="K154" i="8"/>
  <c r="J154" i="8"/>
  <c r="I154" i="8"/>
  <c r="H154" i="8"/>
  <c r="K153" i="8"/>
  <c r="J153" i="8"/>
  <c r="I153" i="8"/>
  <c r="H153" i="8"/>
  <c r="K152" i="8"/>
  <c r="J152" i="8"/>
  <c r="I152" i="8"/>
  <c r="H152" i="8"/>
  <c r="K151" i="8"/>
  <c r="J151" i="8"/>
  <c r="I151" i="8"/>
  <c r="H151" i="8"/>
  <c r="K150" i="8"/>
  <c r="J150" i="8"/>
  <c r="I150" i="8"/>
  <c r="H150" i="8"/>
  <c r="K146" i="8"/>
  <c r="J146" i="8"/>
  <c r="I146" i="8"/>
  <c r="H146" i="8"/>
  <c r="K145" i="8"/>
  <c r="J145" i="8"/>
  <c r="I145" i="8"/>
  <c r="H145" i="8"/>
  <c r="K144" i="8"/>
  <c r="J144" i="8"/>
  <c r="I144" i="8"/>
  <c r="H144" i="8"/>
  <c r="K143" i="8"/>
  <c r="J143" i="8"/>
  <c r="H143" i="8"/>
  <c r="K142" i="8"/>
  <c r="J142" i="8"/>
  <c r="I142" i="8"/>
  <c r="H142" i="8"/>
  <c r="K141" i="8"/>
  <c r="J141" i="8"/>
  <c r="I141" i="8"/>
  <c r="H141" i="8"/>
  <c r="K140" i="8"/>
  <c r="J140" i="8"/>
  <c r="I140" i="8"/>
  <c r="H140" i="8"/>
  <c r="K139" i="8"/>
  <c r="J139" i="8"/>
  <c r="I139" i="8"/>
  <c r="H139" i="8"/>
  <c r="K138" i="8"/>
  <c r="J138" i="8"/>
  <c r="I138" i="8"/>
  <c r="H138" i="8"/>
  <c r="K137" i="8"/>
  <c r="J137" i="8"/>
  <c r="I137" i="8"/>
  <c r="H137" i="8"/>
  <c r="K136" i="8"/>
  <c r="J136" i="8"/>
  <c r="I136" i="8"/>
  <c r="H136" i="8"/>
  <c r="K135" i="8"/>
  <c r="J135" i="8"/>
  <c r="I135" i="8"/>
  <c r="H135" i="8"/>
  <c r="K134" i="8"/>
  <c r="J134" i="8"/>
  <c r="I134" i="8"/>
  <c r="H134" i="8"/>
  <c r="K133" i="8"/>
  <c r="J133" i="8"/>
  <c r="I133" i="8"/>
  <c r="H133" i="8"/>
  <c r="K132" i="8"/>
  <c r="J132" i="8"/>
  <c r="I132" i="8"/>
  <c r="H132" i="8"/>
  <c r="K131" i="8"/>
  <c r="J131" i="8"/>
  <c r="I131" i="8"/>
  <c r="H131" i="8"/>
  <c r="K130" i="8"/>
  <c r="J130" i="8"/>
  <c r="I130" i="8"/>
  <c r="H130" i="8"/>
  <c r="K126" i="8"/>
  <c r="J126" i="8"/>
  <c r="I126" i="8"/>
  <c r="H126" i="8"/>
  <c r="K125" i="8"/>
  <c r="J125" i="8"/>
  <c r="I125" i="8"/>
  <c r="H125" i="8"/>
  <c r="K124" i="8"/>
  <c r="J124" i="8"/>
  <c r="I124" i="8"/>
  <c r="H124" i="8"/>
  <c r="K123" i="8"/>
  <c r="J123" i="8"/>
  <c r="I123" i="8"/>
  <c r="H123" i="8"/>
  <c r="K122" i="8"/>
  <c r="J122" i="8"/>
  <c r="I122" i="8"/>
  <c r="H122" i="8"/>
  <c r="K121" i="8"/>
  <c r="J121" i="8"/>
  <c r="I121" i="8"/>
  <c r="H121" i="8"/>
  <c r="K120" i="8"/>
  <c r="J120" i="8"/>
  <c r="I120" i="8"/>
  <c r="H120" i="8"/>
  <c r="K119" i="8"/>
  <c r="J119" i="8"/>
  <c r="I119" i="8"/>
  <c r="H119" i="8"/>
  <c r="K118" i="8"/>
  <c r="J118" i="8"/>
  <c r="I118" i="8"/>
  <c r="H118" i="8"/>
  <c r="K117" i="8"/>
  <c r="J117" i="8"/>
  <c r="I117" i="8"/>
  <c r="H117" i="8"/>
  <c r="K116" i="8"/>
  <c r="J116" i="8"/>
  <c r="I116" i="8"/>
  <c r="H116" i="8"/>
  <c r="K115" i="8"/>
  <c r="J115" i="8"/>
  <c r="I115" i="8"/>
  <c r="H115" i="8"/>
  <c r="K114" i="8"/>
  <c r="J114" i="8"/>
  <c r="I114" i="8"/>
  <c r="H114" i="8"/>
  <c r="K113" i="8"/>
  <c r="J113" i="8"/>
  <c r="I113" i="8"/>
  <c r="H113" i="8"/>
  <c r="K112" i="8"/>
  <c r="J112" i="8"/>
  <c r="I112" i="8"/>
  <c r="H112" i="8"/>
  <c r="K111" i="8"/>
  <c r="J111" i="8"/>
  <c r="I111" i="8"/>
  <c r="H111" i="8"/>
  <c r="K110" i="8"/>
  <c r="J110" i="8"/>
  <c r="I110" i="8"/>
  <c r="H110" i="8"/>
  <c r="K106" i="8"/>
  <c r="J106" i="8"/>
  <c r="I106" i="8"/>
  <c r="H106" i="8"/>
  <c r="K105" i="8"/>
  <c r="J105" i="8"/>
  <c r="I105" i="8"/>
  <c r="H105" i="8"/>
  <c r="K104" i="8"/>
  <c r="J104" i="8"/>
  <c r="I104" i="8"/>
  <c r="H104" i="8"/>
  <c r="K103" i="8"/>
  <c r="J103" i="8"/>
  <c r="I103" i="8"/>
  <c r="H103" i="8"/>
  <c r="K102" i="8"/>
  <c r="J102" i="8"/>
  <c r="I102" i="8"/>
  <c r="H102" i="8"/>
  <c r="K101" i="8"/>
  <c r="J101" i="8"/>
  <c r="I101" i="8"/>
  <c r="H101" i="8"/>
  <c r="K100" i="8"/>
  <c r="J100" i="8"/>
  <c r="I100" i="8"/>
  <c r="H100" i="8"/>
  <c r="K99" i="8"/>
  <c r="J99" i="8"/>
  <c r="I99" i="8"/>
  <c r="H99" i="8"/>
  <c r="K98" i="8"/>
  <c r="J98" i="8"/>
  <c r="I98" i="8"/>
  <c r="H98" i="8"/>
  <c r="K97" i="8"/>
  <c r="J97" i="8"/>
  <c r="I97" i="8"/>
  <c r="H97" i="8"/>
  <c r="K96" i="8"/>
  <c r="J96" i="8"/>
  <c r="I96" i="8"/>
  <c r="H96" i="8"/>
  <c r="K95" i="8"/>
  <c r="J95" i="8"/>
  <c r="I95" i="8"/>
  <c r="H95" i="8"/>
  <c r="K94" i="8"/>
  <c r="J94" i="8"/>
  <c r="I94" i="8"/>
  <c r="H94" i="8"/>
  <c r="K93" i="8"/>
  <c r="J93" i="8"/>
  <c r="I93" i="8"/>
  <c r="H93" i="8"/>
  <c r="K92" i="8"/>
  <c r="J92" i="8"/>
  <c r="I92" i="8"/>
  <c r="H92" i="8"/>
  <c r="K91" i="8"/>
  <c r="J91" i="8"/>
  <c r="I91" i="8"/>
  <c r="H91" i="8"/>
  <c r="K90" i="8"/>
  <c r="J90" i="8"/>
  <c r="I90" i="8"/>
  <c r="H90" i="8"/>
  <c r="K86" i="8"/>
  <c r="J86" i="8"/>
  <c r="I86" i="8"/>
  <c r="H86" i="8"/>
  <c r="K85" i="8"/>
  <c r="J85" i="8"/>
  <c r="I85" i="8"/>
  <c r="H85" i="8"/>
  <c r="K84" i="8"/>
  <c r="J84" i="8"/>
  <c r="I84" i="8"/>
  <c r="H84" i="8"/>
  <c r="K83" i="8"/>
  <c r="J83" i="8"/>
  <c r="I83" i="8"/>
  <c r="H83" i="8"/>
  <c r="K82" i="8"/>
  <c r="J82" i="8"/>
  <c r="I82" i="8"/>
  <c r="H82" i="8"/>
  <c r="K81" i="8"/>
  <c r="J81" i="8"/>
  <c r="I81" i="8"/>
  <c r="H81" i="8"/>
  <c r="K80" i="8"/>
  <c r="J80" i="8"/>
  <c r="I80" i="8"/>
  <c r="H80" i="8"/>
  <c r="K79" i="8"/>
  <c r="J79" i="8"/>
  <c r="I79" i="8"/>
  <c r="H79" i="8"/>
  <c r="K78" i="8"/>
  <c r="J78" i="8"/>
  <c r="I78" i="8"/>
  <c r="H78" i="8"/>
  <c r="K77" i="8"/>
  <c r="J77" i="8"/>
  <c r="I77" i="8"/>
  <c r="H77" i="8"/>
  <c r="K76" i="8"/>
  <c r="J76" i="8"/>
  <c r="I76" i="8"/>
  <c r="H76" i="8"/>
  <c r="K75" i="8"/>
  <c r="J75" i="8"/>
  <c r="I75" i="8"/>
  <c r="H75" i="8"/>
  <c r="K74" i="8"/>
  <c r="J74" i="8"/>
  <c r="I74" i="8"/>
  <c r="H74" i="8"/>
  <c r="K73" i="8"/>
  <c r="J73" i="8"/>
  <c r="I73" i="8"/>
  <c r="H73" i="8"/>
  <c r="K72" i="8"/>
  <c r="J72" i="8"/>
  <c r="I72" i="8"/>
  <c r="H72" i="8"/>
  <c r="K71" i="8"/>
  <c r="J71" i="8"/>
  <c r="I71" i="8"/>
  <c r="H71" i="8"/>
  <c r="K70" i="8"/>
  <c r="J70" i="8"/>
  <c r="I70" i="8"/>
  <c r="H70" i="8"/>
  <c r="K66" i="8"/>
  <c r="J66" i="8"/>
  <c r="I66" i="8"/>
  <c r="H66" i="8"/>
  <c r="K65" i="8"/>
  <c r="J65" i="8"/>
  <c r="I65" i="8"/>
  <c r="H65" i="8"/>
  <c r="K64" i="8"/>
  <c r="J64" i="8"/>
  <c r="I64" i="8"/>
  <c r="H64" i="8"/>
  <c r="K63" i="8"/>
  <c r="J63" i="8"/>
  <c r="I63" i="8"/>
  <c r="H63" i="8"/>
  <c r="K62" i="8"/>
  <c r="J62" i="8"/>
  <c r="I62" i="8"/>
  <c r="H62" i="8"/>
  <c r="K61" i="8"/>
  <c r="J61" i="8"/>
  <c r="I61" i="8"/>
  <c r="H61" i="8"/>
  <c r="K60" i="8"/>
  <c r="J60" i="8"/>
  <c r="I60" i="8"/>
  <c r="H60" i="8"/>
  <c r="K59" i="8"/>
  <c r="J59" i="8"/>
  <c r="I59" i="8"/>
  <c r="H59" i="8"/>
  <c r="K58" i="8"/>
  <c r="J58" i="8"/>
  <c r="I58" i="8"/>
  <c r="H58" i="8"/>
  <c r="K57" i="8"/>
  <c r="J57" i="8"/>
  <c r="I57" i="8"/>
  <c r="H57" i="8"/>
  <c r="K56" i="8"/>
  <c r="J56" i="8"/>
  <c r="I56" i="8"/>
  <c r="H56" i="8"/>
  <c r="K55" i="8"/>
  <c r="J55" i="8"/>
  <c r="I55" i="8"/>
  <c r="H55" i="8"/>
  <c r="K54" i="8"/>
  <c r="J54" i="8"/>
  <c r="I54" i="8"/>
  <c r="H54" i="8"/>
  <c r="K53" i="8"/>
  <c r="J53" i="8"/>
  <c r="I53" i="8"/>
  <c r="H53" i="8"/>
  <c r="K52" i="8"/>
  <c r="J52" i="8"/>
  <c r="I52" i="8"/>
  <c r="H52" i="8"/>
  <c r="K51" i="8"/>
  <c r="J51" i="8"/>
  <c r="I51" i="8"/>
  <c r="H51" i="8"/>
  <c r="K50" i="8"/>
  <c r="J50" i="8"/>
  <c r="I50" i="8"/>
  <c r="H50" i="8"/>
  <c r="K44" i="8"/>
  <c r="J44" i="8"/>
  <c r="I44" i="8"/>
  <c r="H44" i="8"/>
  <c r="K43" i="8"/>
  <c r="J43" i="8"/>
  <c r="I43" i="8"/>
  <c r="H43" i="8"/>
  <c r="K42" i="8"/>
  <c r="J42" i="8"/>
  <c r="I42" i="8"/>
  <c r="H42" i="8"/>
  <c r="K41" i="8"/>
  <c r="J41" i="8"/>
  <c r="I41" i="8"/>
  <c r="H41" i="8"/>
  <c r="K40" i="8"/>
  <c r="J40" i="8"/>
  <c r="I40" i="8"/>
  <c r="H40" i="8"/>
  <c r="K39" i="8"/>
  <c r="J39" i="8"/>
  <c r="I39" i="8"/>
  <c r="H39" i="8"/>
  <c r="K38" i="8"/>
  <c r="J38" i="8"/>
  <c r="I38" i="8"/>
  <c r="H38" i="8"/>
  <c r="K37" i="8"/>
  <c r="J37" i="8"/>
  <c r="I37" i="8"/>
  <c r="H37" i="8"/>
  <c r="K36" i="8"/>
  <c r="J36" i="8"/>
  <c r="I36" i="8"/>
  <c r="H36" i="8"/>
  <c r="K35" i="8"/>
  <c r="J35" i="8"/>
  <c r="I35" i="8"/>
  <c r="H35" i="8"/>
  <c r="K34" i="8"/>
  <c r="J34" i="8"/>
  <c r="I34" i="8"/>
  <c r="H34" i="8"/>
  <c r="K33" i="8"/>
  <c r="J33" i="8"/>
  <c r="I33" i="8"/>
  <c r="H33" i="8"/>
  <c r="K32" i="8"/>
  <c r="J32" i="8"/>
  <c r="I32" i="8"/>
  <c r="H32" i="8"/>
  <c r="K31" i="8"/>
  <c r="J31" i="8"/>
  <c r="I31" i="8"/>
  <c r="H31" i="8"/>
  <c r="K30" i="8"/>
  <c r="J30" i="8"/>
  <c r="I30" i="8"/>
  <c r="H30" i="8"/>
  <c r="K29" i="8"/>
  <c r="J29" i="8"/>
  <c r="I29" i="8"/>
  <c r="H29" i="8"/>
  <c r="K28" i="8"/>
  <c r="J28" i="8"/>
  <c r="I28" i="8"/>
  <c r="H28" i="8"/>
  <c r="K24" i="8"/>
  <c r="J24" i="8"/>
  <c r="I24" i="8"/>
  <c r="H24" i="8"/>
  <c r="K23" i="8"/>
  <c r="J23" i="8"/>
  <c r="I23" i="8"/>
  <c r="H23" i="8"/>
  <c r="K22" i="8"/>
  <c r="J22" i="8"/>
  <c r="I22" i="8"/>
  <c r="H22" i="8"/>
  <c r="K21" i="8"/>
  <c r="J21" i="8"/>
  <c r="I21" i="8"/>
  <c r="H21" i="8"/>
  <c r="K20" i="8"/>
  <c r="J20" i="8"/>
  <c r="I20" i="8"/>
  <c r="H20" i="8"/>
  <c r="K19" i="8"/>
  <c r="J19" i="8"/>
  <c r="I19" i="8"/>
  <c r="H19" i="8"/>
  <c r="K18" i="8"/>
  <c r="J18" i="8"/>
  <c r="I18" i="8"/>
  <c r="H18" i="8"/>
  <c r="K17" i="8"/>
  <c r="J17" i="8"/>
  <c r="I17" i="8"/>
  <c r="H17" i="8"/>
  <c r="K16" i="8"/>
  <c r="J16" i="8"/>
  <c r="I16" i="8"/>
  <c r="H16" i="8"/>
  <c r="K15" i="8"/>
  <c r="J15" i="8"/>
  <c r="I15" i="8"/>
  <c r="H15" i="8"/>
  <c r="K14" i="8"/>
  <c r="J14" i="8"/>
  <c r="I14" i="8"/>
  <c r="H14" i="8"/>
  <c r="K13" i="8"/>
  <c r="J13" i="8"/>
  <c r="I13" i="8"/>
  <c r="H13" i="8"/>
  <c r="K12" i="8"/>
  <c r="J12" i="8"/>
  <c r="I12" i="8"/>
  <c r="H12" i="8"/>
  <c r="K11" i="8"/>
  <c r="J11" i="8"/>
  <c r="I11" i="8"/>
  <c r="H11" i="8"/>
  <c r="K10" i="8"/>
  <c r="J10" i="8"/>
  <c r="I10" i="8"/>
  <c r="H10" i="8"/>
  <c r="K9" i="8"/>
  <c r="J9" i="8"/>
  <c r="I9" i="8"/>
  <c r="H9" i="8"/>
  <c r="K8" i="8"/>
  <c r="J8" i="8"/>
  <c r="I8" i="8"/>
  <c r="H8" i="8"/>
  <c r="K68" i="7"/>
  <c r="J68" i="7"/>
  <c r="I68" i="7"/>
  <c r="H68" i="7"/>
  <c r="K67" i="7"/>
  <c r="J67" i="7"/>
  <c r="I67" i="7"/>
  <c r="H67" i="7"/>
  <c r="K66" i="7"/>
  <c r="J66" i="7"/>
  <c r="I66" i="7"/>
  <c r="H66" i="7"/>
  <c r="K62" i="7"/>
  <c r="J62" i="7"/>
  <c r="I62" i="7"/>
  <c r="H62" i="7"/>
  <c r="K61" i="7"/>
  <c r="J61" i="7"/>
  <c r="I61" i="7"/>
  <c r="H61" i="7"/>
  <c r="K60" i="7"/>
  <c r="J60" i="7"/>
  <c r="I60" i="7"/>
  <c r="H60" i="7"/>
  <c r="K54" i="7"/>
  <c r="J54" i="7"/>
  <c r="I54" i="7"/>
  <c r="H54" i="7"/>
  <c r="K53" i="7"/>
  <c r="J53" i="7"/>
  <c r="I53" i="7"/>
  <c r="H53" i="7"/>
  <c r="K52" i="7"/>
  <c r="J52" i="7"/>
  <c r="I52" i="7"/>
  <c r="H52" i="7"/>
  <c r="K48" i="7"/>
  <c r="J48" i="7"/>
  <c r="I48" i="7"/>
  <c r="H48" i="7"/>
  <c r="K47" i="7"/>
  <c r="J47" i="7"/>
  <c r="I47" i="7"/>
  <c r="H47" i="7"/>
  <c r="K46" i="7"/>
  <c r="J46" i="7"/>
  <c r="I46" i="7"/>
  <c r="H46" i="7"/>
  <c r="K42" i="7"/>
  <c r="J42" i="7"/>
  <c r="I42" i="7"/>
  <c r="H42" i="7"/>
  <c r="K41" i="7"/>
  <c r="J41" i="7"/>
  <c r="I41" i="7"/>
  <c r="H41" i="7"/>
  <c r="K40" i="7"/>
  <c r="J40" i="7"/>
  <c r="I40" i="7"/>
  <c r="H40" i="7"/>
  <c r="K36" i="7"/>
  <c r="J36" i="7"/>
  <c r="I36" i="7"/>
  <c r="H36" i="7"/>
  <c r="K35" i="7"/>
  <c r="J35" i="7"/>
  <c r="I35" i="7"/>
  <c r="H35" i="7"/>
  <c r="K34" i="7"/>
  <c r="J34" i="7"/>
  <c r="I34" i="7"/>
  <c r="H34" i="7"/>
  <c r="K30" i="7"/>
  <c r="J30" i="7"/>
  <c r="I30" i="7"/>
  <c r="H30" i="7"/>
  <c r="K29" i="7"/>
  <c r="J29" i="7"/>
  <c r="I29" i="7"/>
  <c r="H29" i="7"/>
  <c r="K28" i="7"/>
  <c r="J28" i="7"/>
  <c r="I28" i="7"/>
  <c r="H28" i="7"/>
  <c r="K24" i="7"/>
  <c r="J24" i="7"/>
  <c r="I24" i="7"/>
  <c r="H24" i="7"/>
  <c r="K23" i="7"/>
  <c r="J23" i="7"/>
  <c r="I23" i="7"/>
  <c r="H23" i="7"/>
  <c r="K22" i="7"/>
  <c r="J22" i="7"/>
  <c r="I22" i="7"/>
  <c r="H22" i="7"/>
  <c r="K16" i="7"/>
  <c r="J16" i="7"/>
  <c r="I16" i="7"/>
  <c r="H16" i="7"/>
  <c r="K15" i="7"/>
  <c r="J15" i="7"/>
  <c r="I15" i="7"/>
  <c r="H15" i="7"/>
  <c r="K14" i="7"/>
  <c r="J14" i="7"/>
  <c r="I14" i="7"/>
  <c r="H14" i="7"/>
  <c r="K10" i="7"/>
  <c r="J10" i="7"/>
  <c r="I10" i="7"/>
  <c r="H10" i="7"/>
  <c r="K9" i="7"/>
  <c r="J9" i="7"/>
  <c r="I9" i="7"/>
  <c r="H9" i="7"/>
  <c r="K8" i="7"/>
  <c r="J8" i="7"/>
  <c r="I8" i="7"/>
  <c r="H8" i="7"/>
  <c r="K12" i="9"/>
  <c r="J12" i="9"/>
  <c r="I12" i="9"/>
  <c r="H12" i="9"/>
  <c r="K11" i="9"/>
  <c r="J11" i="9"/>
  <c r="I11" i="9"/>
  <c r="H11" i="9"/>
  <c r="K10" i="9"/>
  <c r="J10" i="9"/>
  <c r="I10" i="9"/>
  <c r="H10" i="9"/>
  <c r="K9" i="9"/>
  <c r="J9" i="9"/>
  <c r="I9" i="9"/>
  <c r="H9" i="9"/>
  <c r="K8" i="9"/>
  <c r="J8" i="9"/>
  <c r="I8" i="9"/>
  <c r="H8" i="9"/>
  <c r="K58" i="6"/>
  <c r="K88" i="9"/>
  <c r="J88" i="9"/>
  <c r="I88" i="9"/>
  <c r="H88" i="9"/>
  <c r="K87" i="9"/>
  <c r="J87" i="9"/>
  <c r="I87" i="9"/>
  <c r="H87" i="9"/>
  <c r="K86" i="9"/>
  <c r="J86" i="9"/>
  <c r="I86" i="9"/>
  <c r="H86" i="9"/>
  <c r="K85" i="9"/>
  <c r="J85" i="9"/>
  <c r="I85" i="9"/>
  <c r="H85" i="9"/>
  <c r="K84" i="9"/>
  <c r="J84" i="9"/>
  <c r="I84" i="9"/>
  <c r="H84" i="9"/>
  <c r="K80" i="9"/>
  <c r="J80" i="9"/>
  <c r="I80" i="9"/>
  <c r="H80" i="9"/>
  <c r="K79" i="9"/>
  <c r="J79" i="9"/>
  <c r="I79" i="9"/>
  <c r="H79" i="9"/>
  <c r="K78" i="9"/>
  <c r="J78" i="9"/>
  <c r="I78" i="9"/>
  <c r="H78" i="9"/>
  <c r="K77" i="9"/>
  <c r="J77" i="9"/>
  <c r="I77" i="9"/>
  <c r="H77" i="9"/>
  <c r="K76" i="9"/>
  <c r="J76" i="9"/>
  <c r="I76" i="9"/>
  <c r="H76" i="9"/>
  <c r="K70" i="9"/>
  <c r="J70" i="9"/>
  <c r="I70" i="9"/>
  <c r="H70" i="9"/>
  <c r="K69" i="9"/>
  <c r="J69" i="9"/>
  <c r="I69" i="9"/>
  <c r="H69" i="9"/>
  <c r="K68" i="9"/>
  <c r="J68" i="9"/>
  <c r="I68" i="9"/>
  <c r="H68" i="9"/>
  <c r="K67" i="9"/>
  <c r="J67" i="9"/>
  <c r="I67" i="9"/>
  <c r="H67" i="9"/>
  <c r="K66" i="9"/>
  <c r="J66" i="9"/>
  <c r="I66" i="9"/>
  <c r="H66" i="9"/>
  <c r="K62" i="9"/>
  <c r="J62" i="9"/>
  <c r="I62" i="9"/>
  <c r="H62" i="9"/>
  <c r="K61" i="9"/>
  <c r="J61" i="9"/>
  <c r="I61" i="9"/>
  <c r="H61" i="9"/>
  <c r="K60" i="9"/>
  <c r="J60" i="9"/>
  <c r="I60" i="9"/>
  <c r="H60" i="9"/>
  <c r="K59" i="9"/>
  <c r="J59" i="9"/>
  <c r="I59" i="9"/>
  <c r="H59" i="9"/>
  <c r="J58" i="9"/>
  <c r="H58" i="9"/>
  <c r="K54" i="9"/>
  <c r="J54" i="9"/>
  <c r="I54" i="9"/>
  <c r="H54" i="9"/>
  <c r="K53" i="9"/>
  <c r="J53" i="9"/>
  <c r="I53" i="9"/>
  <c r="H53" i="9"/>
  <c r="K52" i="9"/>
  <c r="J52" i="9"/>
  <c r="I52" i="9"/>
  <c r="H52" i="9"/>
  <c r="K51" i="9"/>
  <c r="J51" i="9"/>
  <c r="I51" i="9"/>
  <c r="H51" i="9"/>
  <c r="K50" i="9"/>
  <c r="J50" i="9"/>
  <c r="I50" i="9"/>
  <c r="H50" i="9"/>
  <c r="K46" i="9"/>
  <c r="J46" i="9"/>
  <c r="I46" i="9"/>
  <c r="H46" i="9"/>
  <c r="K45" i="9"/>
  <c r="J45" i="9"/>
  <c r="I45" i="9"/>
  <c r="H45" i="9"/>
  <c r="K44" i="9"/>
  <c r="J44" i="9"/>
  <c r="I44" i="9"/>
  <c r="H44" i="9"/>
  <c r="K43" i="9"/>
  <c r="J43" i="9"/>
  <c r="I43" i="9"/>
  <c r="H43" i="9"/>
  <c r="K42" i="9"/>
  <c r="J42" i="9"/>
  <c r="I42" i="9"/>
  <c r="H42" i="9"/>
  <c r="K38" i="9"/>
  <c r="J38" i="9"/>
  <c r="I38" i="9"/>
  <c r="H38" i="9"/>
  <c r="K37" i="9"/>
  <c r="J37" i="9"/>
  <c r="I37" i="9"/>
  <c r="H37" i="9"/>
  <c r="K36" i="9"/>
  <c r="J36" i="9"/>
  <c r="I36" i="9"/>
  <c r="H36" i="9"/>
  <c r="K35" i="9"/>
  <c r="J35" i="9"/>
  <c r="I35" i="9"/>
  <c r="H35" i="9"/>
  <c r="K34" i="9"/>
  <c r="J34" i="9"/>
  <c r="I34" i="9"/>
  <c r="H34" i="9"/>
  <c r="K30" i="9"/>
  <c r="J30" i="9"/>
  <c r="I30" i="9"/>
  <c r="H30" i="9"/>
  <c r="K29" i="9"/>
  <c r="J29" i="9"/>
  <c r="I29" i="9"/>
  <c r="H29" i="9"/>
  <c r="K28" i="9"/>
  <c r="J28" i="9"/>
  <c r="I28" i="9"/>
  <c r="H28" i="9"/>
  <c r="K27" i="9"/>
  <c r="J27" i="9"/>
  <c r="I27" i="9"/>
  <c r="H27" i="9"/>
  <c r="K26" i="9"/>
  <c r="J26" i="9"/>
  <c r="I26" i="9"/>
  <c r="H26" i="9"/>
  <c r="K20" i="9"/>
  <c r="J20" i="9"/>
  <c r="I20" i="9"/>
  <c r="H20" i="9"/>
  <c r="K19" i="9"/>
  <c r="J19" i="9"/>
  <c r="I19" i="9"/>
  <c r="H19" i="9"/>
  <c r="K18" i="9"/>
  <c r="J18" i="9"/>
  <c r="I18" i="9"/>
  <c r="H18" i="9"/>
  <c r="K17" i="9"/>
  <c r="J17" i="9"/>
  <c r="I17" i="9"/>
  <c r="H17" i="9"/>
  <c r="K16" i="9"/>
  <c r="J16" i="9"/>
  <c r="I16" i="9"/>
  <c r="H16" i="9"/>
  <c r="K88" i="6"/>
  <c r="J88" i="6"/>
  <c r="I88" i="6"/>
  <c r="H88" i="6"/>
  <c r="K87" i="6"/>
  <c r="J87" i="6"/>
  <c r="I87" i="6"/>
  <c r="H87" i="6"/>
  <c r="K86" i="6"/>
  <c r="J86" i="6"/>
  <c r="I86" i="6"/>
  <c r="H86" i="6"/>
  <c r="K85" i="6"/>
  <c r="J85" i="6"/>
  <c r="I85" i="6"/>
  <c r="H85" i="6"/>
  <c r="K84" i="6"/>
  <c r="J84" i="6"/>
  <c r="I84" i="6"/>
  <c r="H84" i="6"/>
  <c r="K80" i="6"/>
  <c r="J80" i="6"/>
  <c r="I80" i="6"/>
  <c r="H80" i="6"/>
  <c r="K79" i="6"/>
  <c r="J79" i="6"/>
  <c r="I79" i="6"/>
  <c r="H79" i="6"/>
  <c r="K78" i="6"/>
  <c r="J78" i="6"/>
  <c r="I78" i="6"/>
  <c r="H78" i="6"/>
  <c r="K77" i="6"/>
  <c r="J77" i="6"/>
  <c r="I77" i="6"/>
  <c r="H77" i="6"/>
  <c r="K76" i="6"/>
  <c r="J76" i="6"/>
  <c r="I76" i="6"/>
  <c r="H76" i="6"/>
  <c r="K70" i="6"/>
  <c r="J70" i="6"/>
  <c r="I70" i="6"/>
  <c r="H70" i="6"/>
  <c r="K69" i="6"/>
  <c r="J69" i="6"/>
  <c r="I69" i="6"/>
  <c r="H69" i="6"/>
  <c r="K68" i="6"/>
  <c r="J68" i="6"/>
  <c r="I68" i="6"/>
  <c r="H68" i="6"/>
  <c r="K67" i="6"/>
  <c r="J67" i="6"/>
  <c r="I67" i="6"/>
  <c r="H67" i="6"/>
  <c r="K66" i="6"/>
  <c r="J66" i="6"/>
  <c r="I66" i="6"/>
  <c r="H66" i="6"/>
  <c r="K62" i="6"/>
  <c r="J62" i="6"/>
  <c r="I62" i="6"/>
  <c r="H62" i="6"/>
  <c r="K61" i="6"/>
  <c r="J61" i="6"/>
  <c r="I61" i="6"/>
  <c r="H61" i="6"/>
  <c r="K60" i="6"/>
  <c r="J60" i="6"/>
  <c r="I60" i="6"/>
  <c r="H60" i="6"/>
  <c r="K59" i="6"/>
  <c r="J59" i="6"/>
  <c r="I59" i="6"/>
  <c r="H59" i="6"/>
  <c r="J58" i="6"/>
  <c r="I58" i="6"/>
  <c r="H58" i="6"/>
  <c r="K54" i="6"/>
  <c r="J54" i="6"/>
  <c r="I54" i="6"/>
  <c r="H54" i="6"/>
  <c r="K53" i="6"/>
  <c r="J53" i="6"/>
  <c r="I53" i="6"/>
  <c r="H53" i="6"/>
  <c r="K52" i="6"/>
  <c r="J52" i="6"/>
  <c r="I52" i="6"/>
  <c r="H52" i="6"/>
  <c r="K51" i="6"/>
  <c r="J51" i="6"/>
  <c r="I51" i="6"/>
  <c r="H51" i="6"/>
  <c r="K50" i="6"/>
  <c r="J50" i="6"/>
  <c r="I50" i="6"/>
  <c r="H50" i="6"/>
  <c r="K46" i="6"/>
  <c r="J46" i="6"/>
  <c r="I46" i="6"/>
  <c r="H46" i="6"/>
  <c r="K45" i="6"/>
  <c r="J45" i="6"/>
  <c r="I45" i="6"/>
  <c r="H45" i="6"/>
  <c r="K44" i="6"/>
  <c r="J44" i="6"/>
  <c r="I44" i="6"/>
  <c r="H44" i="6"/>
  <c r="K43" i="6"/>
  <c r="J43" i="6"/>
  <c r="I43" i="6"/>
  <c r="H43" i="6"/>
  <c r="K42" i="6"/>
  <c r="J42" i="6"/>
  <c r="I42" i="6"/>
  <c r="H42" i="6"/>
  <c r="K38" i="6"/>
  <c r="J38" i="6"/>
  <c r="I38" i="6"/>
  <c r="H38" i="6"/>
  <c r="K37" i="6"/>
  <c r="J37" i="6"/>
  <c r="I37" i="6"/>
  <c r="H37" i="6"/>
  <c r="K36" i="6"/>
  <c r="J36" i="6"/>
  <c r="I36" i="6"/>
  <c r="H36" i="6"/>
  <c r="K35" i="6"/>
  <c r="J35" i="6"/>
  <c r="I35" i="6"/>
  <c r="H35" i="6"/>
  <c r="K34" i="6"/>
  <c r="J34" i="6"/>
  <c r="I34" i="6"/>
  <c r="H34" i="6"/>
  <c r="K30" i="6"/>
  <c r="J30" i="6"/>
  <c r="I30" i="6"/>
  <c r="H30" i="6"/>
  <c r="K29" i="6"/>
  <c r="J29" i="6"/>
  <c r="I29" i="6"/>
  <c r="H29" i="6"/>
  <c r="K28" i="6"/>
  <c r="J28" i="6"/>
  <c r="I28" i="6"/>
  <c r="H28" i="6"/>
  <c r="K27" i="6"/>
  <c r="J27" i="6"/>
  <c r="I27" i="6"/>
  <c r="H27" i="6"/>
  <c r="K26" i="6"/>
  <c r="J26" i="6"/>
  <c r="I26" i="6"/>
  <c r="H26" i="6"/>
  <c r="K20" i="6"/>
  <c r="J20" i="6"/>
  <c r="I20" i="6"/>
  <c r="H20" i="6"/>
  <c r="K19" i="6"/>
  <c r="J19" i="6"/>
  <c r="I19" i="6"/>
  <c r="H19" i="6"/>
  <c r="K18" i="6"/>
  <c r="J18" i="6"/>
  <c r="I18" i="6"/>
  <c r="H18" i="6"/>
  <c r="K17" i="6"/>
  <c r="J17" i="6"/>
  <c r="I17" i="6"/>
  <c r="H17" i="6"/>
  <c r="K16" i="6"/>
  <c r="J16" i="6"/>
  <c r="I16" i="6"/>
  <c r="H16" i="6"/>
  <c r="K12" i="6"/>
  <c r="J12" i="6"/>
  <c r="I12" i="6"/>
  <c r="H12" i="6"/>
  <c r="K11" i="6"/>
  <c r="J11" i="6"/>
  <c r="I11" i="6"/>
  <c r="H11" i="6"/>
  <c r="K10" i="6"/>
  <c r="J10" i="6"/>
  <c r="I10" i="6"/>
  <c r="H10" i="6"/>
  <c r="K9" i="6"/>
  <c r="J9" i="6"/>
  <c r="I9" i="6"/>
  <c r="H9" i="6"/>
  <c r="K8" i="6"/>
  <c r="J8" i="6"/>
  <c r="I8" i="6"/>
  <c r="H8" i="6"/>
  <c r="K198" i="5"/>
  <c r="J198" i="5"/>
  <c r="I198" i="5"/>
  <c r="H198" i="5"/>
  <c r="K197" i="5"/>
  <c r="J197" i="5"/>
  <c r="I197" i="5"/>
  <c r="H197" i="5"/>
  <c r="K196" i="5"/>
  <c r="J196" i="5"/>
  <c r="I196" i="5"/>
  <c r="H196" i="5"/>
  <c r="K195" i="5"/>
  <c r="J195" i="5"/>
  <c r="I195" i="5"/>
  <c r="H195" i="5"/>
  <c r="K194" i="5"/>
  <c r="J194" i="5"/>
  <c r="I194" i="5"/>
  <c r="H194" i="5"/>
  <c r="K193" i="5"/>
  <c r="J193" i="5"/>
  <c r="I193" i="5"/>
  <c r="H193" i="5"/>
  <c r="K192" i="5"/>
  <c r="J192" i="5"/>
  <c r="I192" i="5"/>
  <c r="H192" i="5"/>
  <c r="K191" i="5"/>
  <c r="J191" i="5"/>
  <c r="I191" i="5"/>
  <c r="H191" i="5"/>
  <c r="K190" i="5"/>
  <c r="J190" i="5"/>
  <c r="I190" i="5"/>
  <c r="H190" i="5"/>
  <c r="K189" i="5"/>
  <c r="J189" i="5"/>
  <c r="I189" i="5"/>
  <c r="H189" i="5"/>
  <c r="K188" i="5"/>
  <c r="J188" i="5"/>
  <c r="I188" i="5"/>
  <c r="H188" i="5"/>
  <c r="K187" i="5"/>
  <c r="J187" i="5"/>
  <c r="I187" i="5"/>
  <c r="H187" i="5"/>
  <c r="K186" i="5"/>
  <c r="J186" i="5"/>
  <c r="I186" i="5"/>
  <c r="H186" i="5"/>
  <c r="K185" i="5"/>
  <c r="J185" i="5"/>
  <c r="I185" i="5"/>
  <c r="H185" i="5"/>
  <c r="K184" i="5"/>
  <c r="J184" i="5"/>
  <c r="I184" i="5"/>
  <c r="H184" i="5"/>
  <c r="K183" i="5"/>
  <c r="J183" i="5"/>
  <c r="I183" i="5"/>
  <c r="H183" i="5"/>
  <c r="K179" i="5"/>
  <c r="J179" i="5"/>
  <c r="I179" i="5"/>
  <c r="H179" i="5"/>
  <c r="K178" i="5"/>
  <c r="J178" i="5"/>
  <c r="I178" i="5"/>
  <c r="H178" i="5"/>
  <c r="K177" i="5"/>
  <c r="J177" i="5"/>
  <c r="I177" i="5"/>
  <c r="H177" i="5"/>
  <c r="K176" i="5"/>
  <c r="J176" i="5"/>
  <c r="I176" i="5"/>
  <c r="H176" i="5"/>
  <c r="K175" i="5"/>
  <c r="J175" i="5"/>
  <c r="I175" i="5"/>
  <c r="H175" i="5"/>
  <c r="K174" i="5"/>
  <c r="J174" i="5"/>
  <c r="I174" i="5"/>
  <c r="H174" i="5"/>
  <c r="K173" i="5"/>
  <c r="J173" i="5"/>
  <c r="I173" i="5"/>
  <c r="H173" i="5"/>
  <c r="K172" i="5"/>
  <c r="J172" i="5"/>
  <c r="I172" i="5"/>
  <c r="H172" i="5"/>
  <c r="K171" i="5"/>
  <c r="J171" i="5"/>
  <c r="I171" i="5"/>
  <c r="H171" i="5"/>
  <c r="K170" i="5"/>
  <c r="J170" i="5"/>
  <c r="I170" i="5"/>
  <c r="H170" i="5"/>
  <c r="K169" i="5"/>
  <c r="J169" i="5"/>
  <c r="I169" i="5"/>
  <c r="H169" i="5"/>
  <c r="K168" i="5"/>
  <c r="J168" i="5"/>
  <c r="I168" i="5"/>
  <c r="H168" i="5"/>
  <c r="K167" i="5"/>
  <c r="J167" i="5"/>
  <c r="I167" i="5"/>
  <c r="H167" i="5"/>
  <c r="K166" i="5"/>
  <c r="J166" i="5"/>
  <c r="I166" i="5"/>
  <c r="H166" i="5"/>
  <c r="K165" i="5"/>
  <c r="J165" i="5"/>
  <c r="I165" i="5"/>
  <c r="H165" i="5"/>
  <c r="K164" i="5"/>
  <c r="J164" i="5"/>
  <c r="I164" i="5"/>
  <c r="H164" i="5"/>
  <c r="K158" i="5"/>
  <c r="J158" i="5"/>
  <c r="I158" i="5"/>
  <c r="H158" i="5"/>
  <c r="K157" i="5"/>
  <c r="J157" i="5"/>
  <c r="I157" i="5"/>
  <c r="H157" i="5"/>
  <c r="K156" i="5"/>
  <c r="J156" i="5"/>
  <c r="I156" i="5"/>
  <c r="H156" i="5"/>
  <c r="K155" i="5"/>
  <c r="J155" i="5"/>
  <c r="I155" i="5"/>
  <c r="H155" i="5"/>
  <c r="K154" i="5"/>
  <c r="J154" i="5"/>
  <c r="I154" i="5"/>
  <c r="H154" i="5"/>
  <c r="K153" i="5"/>
  <c r="J153" i="5"/>
  <c r="I153" i="5"/>
  <c r="H153" i="5"/>
  <c r="K152" i="5"/>
  <c r="J152" i="5"/>
  <c r="I152" i="5"/>
  <c r="H152" i="5"/>
  <c r="K151" i="5"/>
  <c r="J151" i="5"/>
  <c r="I151" i="5"/>
  <c r="H151" i="5"/>
  <c r="K150" i="5"/>
  <c r="J150" i="5"/>
  <c r="I150" i="5"/>
  <c r="H150" i="5"/>
  <c r="K149" i="5"/>
  <c r="J149" i="5"/>
  <c r="I149" i="5"/>
  <c r="H149" i="5"/>
  <c r="K148" i="5"/>
  <c r="J148" i="5"/>
  <c r="I148" i="5"/>
  <c r="H148" i="5"/>
  <c r="K147" i="5"/>
  <c r="J147" i="5"/>
  <c r="I147" i="5"/>
  <c r="H147" i="5"/>
  <c r="K146" i="5"/>
  <c r="J146" i="5"/>
  <c r="I146" i="5"/>
  <c r="H146" i="5"/>
  <c r="K145" i="5"/>
  <c r="J145" i="5"/>
  <c r="I145" i="5"/>
  <c r="H145" i="5"/>
  <c r="K144" i="5"/>
  <c r="J144" i="5"/>
  <c r="I144" i="5"/>
  <c r="H144" i="5"/>
  <c r="K143" i="5"/>
  <c r="J143" i="5"/>
  <c r="I143" i="5"/>
  <c r="H143" i="5"/>
  <c r="K139" i="5"/>
  <c r="J139" i="5"/>
  <c r="I139" i="5"/>
  <c r="H139" i="5"/>
  <c r="K138" i="5"/>
  <c r="J138" i="5"/>
  <c r="I138" i="5"/>
  <c r="H138" i="5"/>
  <c r="J137" i="5"/>
  <c r="H137" i="5"/>
  <c r="K136" i="5"/>
  <c r="J136" i="5"/>
  <c r="I136" i="5"/>
  <c r="H136" i="5"/>
  <c r="K135" i="5"/>
  <c r="J135" i="5"/>
  <c r="H135" i="5"/>
  <c r="J134" i="5"/>
  <c r="H134" i="5"/>
  <c r="K133" i="5"/>
  <c r="J133" i="5"/>
  <c r="I133" i="5"/>
  <c r="H133" i="5"/>
  <c r="K132" i="5"/>
  <c r="J132" i="5"/>
  <c r="H132" i="5"/>
  <c r="K131" i="5"/>
  <c r="J131" i="5"/>
  <c r="H131" i="5"/>
  <c r="J130" i="5"/>
  <c r="H130" i="5"/>
  <c r="J129" i="5"/>
  <c r="H129" i="5"/>
  <c r="K128" i="5"/>
  <c r="J128" i="5"/>
  <c r="I128" i="5"/>
  <c r="H128" i="5"/>
  <c r="K127" i="5"/>
  <c r="J127" i="5"/>
  <c r="I127" i="5"/>
  <c r="H127" i="5"/>
  <c r="K126" i="5"/>
  <c r="J126" i="5"/>
  <c r="I126" i="5"/>
  <c r="H126" i="5"/>
  <c r="J125" i="5"/>
  <c r="H125" i="5"/>
  <c r="K124" i="5"/>
  <c r="J124" i="5"/>
  <c r="I124" i="5"/>
  <c r="H124" i="5"/>
  <c r="K120" i="5"/>
  <c r="J120" i="5"/>
  <c r="I120" i="5"/>
  <c r="H120" i="5"/>
  <c r="K119" i="5"/>
  <c r="J119" i="5"/>
  <c r="I119" i="5"/>
  <c r="H119" i="5"/>
  <c r="K118" i="5"/>
  <c r="J118" i="5"/>
  <c r="I118" i="5"/>
  <c r="H118" i="5"/>
  <c r="K117" i="5"/>
  <c r="J117" i="5"/>
  <c r="I117" i="5"/>
  <c r="H117" i="5"/>
  <c r="K116" i="5"/>
  <c r="J116" i="5"/>
  <c r="I116" i="5"/>
  <c r="H116" i="5"/>
  <c r="K115" i="5"/>
  <c r="J115" i="5"/>
  <c r="I115" i="5"/>
  <c r="H115" i="5"/>
  <c r="K114" i="5"/>
  <c r="J114" i="5"/>
  <c r="I114" i="5"/>
  <c r="H114" i="5"/>
  <c r="K113" i="5"/>
  <c r="J113" i="5"/>
  <c r="I113" i="5"/>
  <c r="H113" i="5"/>
  <c r="K112" i="5"/>
  <c r="J112" i="5"/>
  <c r="I112" i="5"/>
  <c r="H112" i="5"/>
  <c r="K111" i="5"/>
  <c r="J111" i="5"/>
  <c r="I111" i="5"/>
  <c r="H111" i="5"/>
  <c r="K110" i="5"/>
  <c r="J110" i="5"/>
  <c r="I110" i="5"/>
  <c r="H110" i="5"/>
  <c r="K109" i="5"/>
  <c r="J109" i="5"/>
  <c r="I109" i="5"/>
  <c r="H109" i="5"/>
  <c r="K108" i="5"/>
  <c r="J108" i="5"/>
  <c r="I108" i="5"/>
  <c r="H108" i="5"/>
  <c r="K107" i="5"/>
  <c r="J107" i="5"/>
  <c r="I107" i="5"/>
  <c r="H107" i="5"/>
  <c r="K106" i="5"/>
  <c r="J106" i="5"/>
  <c r="I106" i="5"/>
  <c r="H106" i="5"/>
  <c r="K105" i="5"/>
  <c r="J105" i="5"/>
  <c r="I105" i="5"/>
  <c r="H105" i="5"/>
  <c r="K101" i="5"/>
  <c r="J101" i="5"/>
  <c r="I101" i="5"/>
  <c r="H101" i="5"/>
  <c r="K100" i="5"/>
  <c r="J100" i="5"/>
  <c r="I100" i="5"/>
  <c r="H100" i="5"/>
  <c r="K99" i="5"/>
  <c r="J99" i="5"/>
  <c r="I99" i="5"/>
  <c r="H99" i="5"/>
  <c r="K98" i="5"/>
  <c r="J98" i="5"/>
  <c r="I98" i="5"/>
  <c r="H98" i="5"/>
  <c r="K97" i="5"/>
  <c r="J97" i="5"/>
  <c r="I97" i="5"/>
  <c r="H97" i="5"/>
  <c r="K96" i="5"/>
  <c r="J96" i="5"/>
  <c r="I96" i="5"/>
  <c r="H96" i="5"/>
  <c r="K95" i="5"/>
  <c r="J95" i="5"/>
  <c r="I95" i="5"/>
  <c r="H95" i="5"/>
  <c r="K94" i="5"/>
  <c r="J94" i="5"/>
  <c r="I94" i="5"/>
  <c r="H94" i="5"/>
  <c r="K93" i="5"/>
  <c r="J93" i="5"/>
  <c r="I93" i="5"/>
  <c r="H93" i="5"/>
  <c r="K92" i="5"/>
  <c r="J92" i="5"/>
  <c r="I92" i="5"/>
  <c r="H92" i="5"/>
  <c r="K91" i="5"/>
  <c r="J91" i="5"/>
  <c r="I91" i="5"/>
  <c r="H91" i="5"/>
  <c r="K90" i="5"/>
  <c r="J90" i="5"/>
  <c r="I90" i="5"/>
  <c r="H90" i="5"/>
  <c r="K89" i="5"/>
  <c r="J89" i="5"/>
  <c r="I89" i="5"/>
  <c r="H89" i="5"/>
  <c r="K88" i="5"/>
  <c r="J88" i="5"/>
  <c r="I88" i="5"/>
  <c r="H88" i="5"/>
  <c r="K87" i="5"/>
  <c r="J87" i="5"/>
  <c r="I87" i="5"/>
  <c r="H87" i="5"/>
  <c r="K86" i="5"/>
  <c r="J86" i="5"/>
  <c r="I86" i="5"/>
  <c r="H86" i="5"/>
  <c r="K82" i="5"/>
  <c r="J82" i="5"/>
  <c r="I82" i="5"/>
  <c r="H82" i="5"/>
  <c r="K81" i="5"/>
  <c r="J81" i="5"/>
  <c r="I81" i="5"/>
  <c r="H81" i="5"/>
  <c r="K80" i="5"/>
  <c r="J80" i="5"/>
  <c r="I80" i="5"/>
  <c r="H80" i="5"/>
  <c r="K79" i="5"/>
  <c r="J79" i="5"/>
  <c r="I79" i="5"/>
  <c r="H79" i="5"/>
  <c r="K78" i="5"/>
  <c r="J78" i="5"/>
  <c r="I78" i="5"/>
  <c r="H78" i="5"/>
  <c r="K77" i="5"/>
  <c r="J77" i="5"/>
  <c r="I77" i="5"/>
  <c r="H77" i="5"/>
  <c r="K76" i="5"/>
  <c r="J76" i="5"/>
  <c r="I76" i="5"/>
  <c r="H76" i="5"/>
  <c r="K75" i="5"/>
  <c r="J75" i="5"/>
  <c r="I75" i="5"/>
  <c r="H75" i="5"/>
  <c r="K74" i="5"/>
  <c r="J74" i="5"/>
  <c r="I74" i="5"/>
  <c r="H74" i="5"/>
  <c r="K73" i="5"/>
  <c r="J73" i="5"/>
  <c r="I73" i="5"/>
  <c r="H73" i="5"/>
  <c r="K72" i="5"/>
  <c r="J72" i="5"/>
  <c r="I72" i="5"/>
  <c r="H72" i="5"/>
  <c r="K71" i="5"/>
  <c r="J71" i="5"/>
  <c r="I71" i="5"/>
  <c r="H71" i="5"/>
  <c r="K70" i="5"/>
  <c r="J70" i="5"/>
  <c r="I70" i="5"/>
  <c r="H70" i="5"/>
  <c r="K69" i="5"/>
  <c r="J69" i="5"/>
  <c r="I69" i="5"/>
  <c r="H69" i="5"/>
  <c r="K68" i="5"/>
  <c r="J68" i="5"/>
  <c r="I68" i="5"/>
  <c r="H68" i="5"/>
  <c r="K67" i="5"/>
  <c r="J67" i="5"/>
  <c r="I67" i="5"/>
  <c r="H67" i="5"/>
  <c r="K63" i="5"/>
  <c r="J63" i="5"/>
  <c r="I63" i="5"/>
  <c r="H63" i="5"/>
  <c r="K62" i="5"/>
  <c r="J62" i="5"/>
  <c r="I62" i="5"/>
  <c r="H62" i="5"/>
  <c r="K61" i="5"/>
  <c r="J61" i="5"/>
  <c r="I61" i="5"/>
  <c r="H61" i="5"/>
  <c r="K60" i="5"/>
  <c r="J60" i="5"/>
  <c r="I60" i="5"/>
  <c r="H60" i="5"/>
  <c r="K59" i="5"/>
  <c r="J59" i="5"/>
  <c r="I59" i="5"/>
  <c r="H59" i="5"/>
  <c r="K58" i="5"/>
  <c r="J58" i="5"/>
  <c r="I58" i="5"/>
  <c r="H58" i="5"/>
  <c r="K57" i="5"/>
  <c r="J57" i="5"/>
  <c r="I57" i="5"/>
  <c r="H57" i="5"/>
  <c r="K56" i="5"/>
  <c r="J56" i="5"/>
  <c r="I56" i="5"/>
  <c r="H56" i="5"/>
  <c r="K55" i="5"/>
  <c r="J55" i="5"/>
  <c r="I55" i="5"/>
  <c r="H55" i="5"/>
  <c r="K54" i="5"/>
  <c r="J54" i="5"/>
  <c r="I54" i="5"/>
  <c r="H54" i="5"/>
  <c r="K53" i="5"/>
  <c r="J53" i="5"/>
  <c r="I53" i="5"/>
  <c r="H53" i="5"/>
  <c r="K52" i="5"/>
  <c r="J52" i="5"/>
  <c r="I52" i="5"/>
  <c r="H52" i="5"/>
  <c r="K51" i="5"/>
  <c r="J51" i="5"/>
  <c r="I51" i="5"/>
  <c r="H51" i="5"/>
  <c r="K50" i="5"/>
  <c r="J50" i="5"/>
  <c r="I50" i="5"/>
  <c r="H50" i="5"/>
  <c r="K49" i="5"/>
  <c r="J49" i="5"/>
  <c r="I49" i="5"/>
  <c r="H49" i="5"/>
  <c r="K48" i="5"/>
  <c r="J48" i="5"/>
  <c r="I48" i="5"/>
  <c r="H48" i="5"/>
  <c r="K42" i="5"/>
  <c r="J42" i="5"/>
  <c r="I42" i="5"/>
  <c r="H42" i="5"/>
  <c r="K41" i="5"/>
  <c r="J41" i="5"/>
  <c r="I41" i="5"/>
  <c r="H41" i="5"/>
  <c r="K40" i="5"/>
  <c r="J40" i="5"/>
  <c r="I40" i="5"/>
  <c r="H40" i="5"/>
  <c r="K39" i="5"/>
  <c r="J39" i="5"/>
  <c r="I39" i="5"/>
  <c r="H39" i="5"/>
  <c r="K38" i="5"/>
  <c r="J38" i="5"/>
  <c r="I38" i="5"/>
  <c r="H38" i="5"/>
  <c r="K37" i="5"/>
  <c r="J37" i="5"/>
  <c r="I37" i="5"/>
  <c r="H37" i="5"/>
  <c r="K36" i="5"/>
  <c r="J36" i="5"/>
  <c r="I36" i="5"/>
  <c r="H36" i="5"/>
  <c r="K35" i="5"/>
  <c r="J35" i="5"/>
  <c r="I35" i="5"/>
  <c r="H35" i="5"/>
  <c r="K34" i="5"/>
  <c r="J34" i="5"/>
  <c r="I34" i="5"/>
  <c r="H34" i="5"/>
  <c r="K33" i="5"/>
  <c r="J33" i="5"/>
  <c r="I33" i="5"/>
  <c r="H33" i="5"/>
  <c r="K32" i="5"/>
  <c r="J32" i="5"/>
  <c r="I32" i="5"/>
  <c r="H32" i="5"/>
  <c r="K31" i="5"/>
  <c r="J31" i="5"/>
  <c r="I31" i="5"/>
  <c r="H31" i="5"/>
  <c r="K30" i="5"/>
  <c r="J30" i="5"/>
  <c r="I30" i="5"/>
  <c r="H30" i="5"/>
  <c r="K29" i="5"/>
  <c r="J29" i="5"/>
  <c r="I29" i="5"/>
  <c r="H29" i="5"/>
  <c r="K28" i="5"/>
  <c r="J28" i="5"/>
  <c r="I28" i="5"/>
  <c r="H28" i="5"/>
  <c r="K27" i="5"/>
  <c r="J27" i="5"/>
  <c r="I27" i="5"/>
  <c r="H27" i="5"/>
  <c r="K23" i="5"/>
  <c r="J23" i="5"/>
  <c r="I23" i="5"/>
  <c r="H23" i="5"/>
  <c r="K22" i="5"/>
  <c r="J22" i="5"/>
  <c r="I22" i="5"/>
  <c r="H22" i="5"/>
  <c r="K21" i="5"/>
  <c r="J21" i="5"/>
  <c r="I21" i="5"/>
  <c r="H21" i="5"/>
  <c r="K20" i="5"/>
  <c r="J20" i="5"/>
  <c r="I20" i="5"/>
  <c r="H20" i="5"/>
  <c r="K19" i="5"/>
  <c r="J19" i="5"/>
  <c r="I19" i="5"/>
  <c r="H19" i="5"/>
  <c r="K18" i="5"/>
  <c r="J18" i="5"/>
  <c r="I18" i="5"/>
  <c r="H18" i="5"/>
  <c r="K17" i="5"/>
  <c r="J17" i="5"/>
  <c r="I17" i="5"/>
  <c r="H17" i="5"/>
  <c r="K16" i="5"/>
  <c r="J16" i="5"/>
  <c r="I16" i="5"/>
  <c r="H16" i="5"/>
  <c r="K15" i="5"/>
  <c r="J15" i="5"/>
  <c r="I15" i="5"/>
  <c r="H15" i="5"/>
  <c r="K14" i="5"/>
  <c r="J14" i="5"/>
  <c r="I14" i="5"/>
  <c r="H14" i="5"/>
  <c r="K13" i="5"/>
  <c r="J13" i="5"/>
  <c r="I13" i="5"/>
  <c r="H13" i="5"/>
  <c r="K12" i="5"/>
  <c r="J12" i="5"/>
  <c r="I12" i="5"/>
  <c r="H12" i="5"/>
  <c r="K11" i="5"/>
  <c r="J11" i="5"/>
  <c r="I11" i="5"/>
  <c r="H11" i="5"/>
  <c r="K10" i="5"/>
  <c r="J10" i="5"/>
  <c r="I10" i="5"/>
  <c r="H10" i="5"/>
  <c r="K9" i="5"/>
  <c r="J9" i="5"/>
  <c r="I9" i="5"/>
  <c r="H9" i="5"/>
  <c r="K8" i="5"/>
  <c r="J8" i="5"/>
  <c r="I8" i="5"/>
  <c r="H8" i="5"/>
  <c r="K88" i="4"/>
  <c r="J88" i="4"/>
  <c r="I88" i="4"/>
  <c r="H88" i="4"/>
  <c r="K87" i="4"/>
  <c r="J87" i="4"/>
  <c r="I87" i="4"/>
  <c r="H87" i="4"/>
  <c r="K86" i="4"/>
  <c r="J86" i="4"/>
  <c r="I86" i="4"/>
  <c r="H86" i="4"/>
  <c r="K85" i="4"/>
  <c r="J85" i="4"/>
  <c r="I85" i="4"/>
  <c r="H85" i="4"/>
  <c r="K84" i="4"/>
  <c r="J84" i="4"/>
  <c r="I84" i="4"/>
  <c r="H84" i="4"/>
  <c r="K80" i="4"/>
  <c r="J80" i="4"/>
  <c r="I80" i="4"/>
  <c r="H80" i="4"/>
  <c r="K79" i="4"/>
  <c r="J79" i="4"/>
  <c r="I79" i="4"/>
  <c r="H79" i="4"/>
  <c r="K78" i="4"/>
  <c r="J78" i="4"/>
  <c r="I78" i="4"/>
  <c r="H78" i="4"/>
  <c r="K77" i="4"/>
  <c r="J77" i="4"/>
  <c r="I77" i="4"/>
  <c r="H77" i="4"/>
  <c r="K76" i="4"/>
  <c r="J76" i="4"/>
  <c r="I76" i="4"/>
  <c r="H76" i="4"/>
  <c r="K70" i="4"/>
  <c r="J70" i="4"/>
  <c r="I70" i="4"/>
  <c r="H70" i="4"/>
  <c r="K69" i="4"/>
  <c r="J69" i="4"/>
  <c r="I69" i="4"/>
  <c r="H69" i="4"/>
  <c r="K68" i="4"/>
  <c r="J68" i="4"/>
  <c r="I68" i="4"/>
  <c r="H68" i="4"/>
  <c r="K67" i="4"/>
  <c r="J67" i="4"/>
  <c r="I67" i="4"/>
  <c r="H67" i="4"/>
  <c r="K66" i="4"/>
  <c r="J66" i="4"/>
  <c r="I66" i="4"/>
  <c r="H66" i="4"/>
  <c r="K62" i="4"/>
  <c r="J62" i="4"/>
  <c r="I62" i="4"/>
  <c r="H62" i="4"/>
  <c r="K61" i="4"/>
  <c r="J61" i="4"/>
  <c r="I61" i="4"/>
  <c r="H61" i="4"/>
  <c r="K60" i="4"/>
  <c r="J60" i="4"/>
  <c r="I60" i="4"/>
  <c r="H60" i="4"/>
  <c r="K59" i="4"/>
  <c r="J59" i="4"/>
  <c r="I59" i="4"/>
  <c r="H59" i="4"/>
  <c r="J58" i="4"/>
  <c r="I58" i="4"/>
  <c r="H58" i="4"/>
  <c r="K54" i="4"/>
  <c r="J54" i="4"/>
  <c r="I54" i="4"/>
  <c r="H54" i="4"/>
  <c r="K53" i="4"/>
  <c r="J53" i="4"/>
  <c r="I53" i="4"/>
  <c r="H53" i="4"/>
  <c r="K52" i="4"/>
  <c r="J52" i="4"/>
  <c r="I52" i="4"/>
  <c r="H52" i="4"/>
  <c r="K51" i="4"/>
  <c r="J51" i="4"/>
  <c r="I51" i="4"/>
  <c r="H51" i="4"/>
  <c r="K50" i="4"/>
  <c r="J50" i="4"/>
  <c r="I50" i="4"/>
  <c r="H50" i="4"/>
  <c r="K46" i="4"/>
  <c r="J46" i="4"/>
  <c r="I46" i="4"/>
  <c r="H46" i="4"/>
  <c r="K45" i="4"/>
  <c r="J45" i="4"/>
  <c r="I45" i="4"/>
  <c r="H45" i="4"/>
  <c r="K44" i="4"/>
  <c r="J44" i="4"/>
  <c r="I44" i="4"/>
  <c r="H44" i="4"/>
  <c r="K43" i="4"/>
  <c r="J43" i="4"/>
  <c r="I43" i="4"/>
  <c r="H43" i="4"/>
  <c r="K42" i="4"/>
  <c r="J42" i="4"/>
  <c r="I42" i="4"/>
  <c r="H42" i="4"/>
  <c r="K38" i="4"/>
  <c r="J38" i="4"/>
  <c r="I38" i="4"/>
  <c r="H38" i="4"/>
  <c r="K37" i="4"/>
  <c r="J37" i="4"/>
  <c r="I37" i="4"/>
  <c r="H37" i="4"/>
  <c r="K36" i="4"/>
  <c r="J36" i="4"/>
  <c r="I36" i="4"/>
  <c r="H36" i="4"/>
  <c r="K35" i="4"/>
  <c r="J35" i="4"/>
  <c r="I35" i="4"/>
  <c r="H35" i="4"/>
  <c r="K34" i="4"/>
  <c r="J34" i="4"/>
  <c r="I34" i="4"/>
  <c r="H34" i="4"/>
  <c r="H16" i="4"/>
  <c r="K30" i="4"/>
  <c r="J30" i="4"/>
  <c r="I30" i="4"/>
  <c r="H30" i="4"/>
  <c r="K29" i="4"/>
  <c r="J29" i="4"/>
  <c r="I29" i="4"/>
  <c r="H29" i="4"/>
  <c r="K28" i="4"/>
  <c r="J28" i="4"/>
  <c r="I28" i="4"/>
  <c r="H28" i="4"/>
  <c r="K27" i="4"/>
  <c r="J27" i="4"/>
  <c r="I27" i="4"/>
  <c r="H27" i="4"/>
  <c r="K26" i="4"/>
  <c r="J26" i="4"/>
  <c r="I26" i="4"/>
  <c r="H26" i="4"/>
  <c r="K17" i="4"/>
  <c r="I16" i="4"/>
  <c r="K20" i="4"/>
  <c r="J20" i="4"/>
  <c r="I20" i="4"/>
  <c r="H20" i="4"/>
  <c r="K19" i="4"/>
  <c r="J19" i="4"/>
  <c r="I19" i="4"/>
  <c r="H19" i="4"/>
  <c r="K18" i="4"/>
  <c r="J18" i="4"/>
  <c r="I18" i="4"/>
  <c r="H18" i="4"/>
  <c r="J17" i="4"/>
  <c r="I17" i="4"/>
  <c r="H17" i="4"/>
  <c r="K16" i="4"/>
  <c r="J16" i="4"/>
  <c r="K12" i="4"/>
  <c r="J12" i="4"/>
  <c r="I12" i="4"/>
  <c r="H12" i="4"/>
  <c r="K11" i="4"/>
  <c r="J11" i="4"/>
  <c r="I11" i="4"/>
  <c r="H11" i="4"/>
  <c r="K10" i="4"/>
  <c r="J10" i="4"/>
  <c r="I10" i="4"/>
  <c r="H10" i="4"/>
  <c r="K9" i="4"/>
  <c r="J9" i="4"/>
  <c r="I9" i="4"/>
  <c r="H9" i="4"/>
  <c r="K8" i="4"/>
  <c r="I8" i="4"/>
  <c r="J8" i="4"/>
  <c r="H8" i="4"/>
  <c r="E10" i="1" l="1"/>
  <c r="F10" i="1"/>
  <c r="G10" i="1"/>
  <c r="D10" i="1"/>
</calcChain>
</file>

<file path=xl/sharedStrings.xml><?xml version="1.0" encoding="utf-8"?>
<sst xmlns="http://schemas.openxmlformats.org/spreadsheetml/2006/main" count="2264" uniqueCount="411">
  <si>
    <t>Appendix</t>
  </si>
  <si>
    <t>Voices, 2024</t>
  </si>
  <si>
    <t xml:space="preserve">This Appendix presents the overall set of data used for analysis in FinCap's Voices 2025 update. Following 2023, the decision was made to switch the presentation of the Appendix to an Excel spreadsheet for greater ease of use and continued analysis. 
For definitions of key terms and an explanation of many of our data points, we continue to refer back to our 2023 Appendix which featured a substantial amount of explanatory write-up. The link to this is provided below, and links with page number references are further provided in relevant Sheets throughout this Appendix.
</t>
  </si>
  <si>
    <t>Voices 2023 Appendix</t>
  </si>
  <si>
    <t>Throughout this Appendix, cohort groups below are regarded as a low sample size (&gt;250) and therefore potentially indicative of skewed data. These are denoted by a * after them. Also important to note is that for data points that are percentages, one- and four-year changes are reported as both percentage points (pp), being the face-value change, and proportional percentage (%) changes.</t>
  </si>
  <si>
    <t>A table of contents, with an overview of what is contained within each Sheet, is provided below.</t>
  </si>
  <si>
    <t>Contents</t>
  </si>
  <si>
    <t>Number</t>
  </si>
  <si>
    <t>Title</t>
  </si>
  <si>
    <t>Description</t>
  </si>
  <si>
    <t>Sector</t>
  </si>
  <si>
    <t>Statistical overview of the financial mentoring sector</t>
  </si>
  <si>
    <t>Baseline</t>
  </si>
  <si>
    <t xml:space="preserve">Demographic representations of the financial mentoring client base </t>
  </si>
  <si>
    <t>Income source</t>
  </si>
  <si>
    <t>Breakdown of the income sources of clients</t>
  </si>
  <si>
    <t>IE&amp;D - All clients</t>
  </si>
  <si>
    <t xml:space="preserve">Income, expenses and debt overview and breakdown for all clients </t>
  </si>
  <si>
    <t>IE&amp;D - Dependent children</t>
  </si>
  <si>
    <t xml:space="preserve">Income, expenses and debt overview and breakdown by the number of dependent children clients have </t>
  </si>
  <si>
    <t>IE&amp;D - Region</t>
  </si>
  <si>
    <t>Income, expenses and debt overview and breakdown by region</t>
  </si>
  <si>
    <t>IE&amp;D - Age range</t>
  </si>
  <si>
    <t>Income, expenses and debt overview and breakdown by age range cohort</t>
  </si>
  <si>
    <t>IE&amp;D - Gender</t>
  </si>
  <si>
    <t>Income, expenses and debt overview and breakdown by gender cohort</t>
  </si>
  <si>
    <t>IE&amp;D - Ethnicity</t>
  </si>
  <si>
    <t>Income, expenses and debt overview and breakdown by ethnicity cohort</t>
  </si>
  <si>
    <t>IE&amp;D - Income bracket</t>
  </si>
  <si>
    <t>Income, expenses and debt overview and breakdown by income bracket cohort</t>
  </si>
  <si>
    <t>Debt type</t>
  </si>
  <si>
    <t>Statistical overview of client debts recorded in Client Voices, presented by creditor type and loan type.</t>
  </si>
  <si>
    <t>I&amp;E - Car loans</t>
  </si>
  <si>
    <t>A zoom-in on the income and expenses of cohorts with and without car loans</t>
  </si>
  <si>
    <t>Hardship &amp; Advocacy</t>
  </si>
  <si>
    <t>Statistical overview of the reasons for hardship stated by clients, and the advocacy actions taken by financial mentors</t>
  </si>
  <si>
    <t>For further explanation of these numbers, see pages 7 to 9 of our 2023 Voices report appendix</t>
  </si>
  <si>
    <t>Count of financial mentoring services (at year end)</t>
  </si>
  <si>
    <t>report</t>
  </si>
  <si>
    <t>Sample</t>
  </si>
  <si>
    <t>S1</t>
  </si>
  <si>
    <t>All</t>
  </si>
  <si>
    <t>Using Client Voices</t>
  </si>
  <si>
    <t>Count of financial mentors (recognised + provisional at year end)</t>
  </si>
  <si>
    <t>S2</t>
  </si>
  <si>
    <t>Note: 2021 may not be a reliable count as it was before a stocktake of our financial mentor register</t>
  </si>
  <si>
    <t>Percent of financial mentors by ethnicity (at year end)</t>
  </si>
  <si>
    <t>Ethnicity</t>
  </si>
  <si>
    <t>S3</t>
  </si>
  <si>
    <t>Pakeha</t>
  </si>
  <si>
    <t>n/a</t>
  </si>
  <si>
    <t>Māori</t>
  </si>
  <si>
    <t>Pasifika</t>
  </si>
  <si>
    <t>Other</t>
  </si>
  <si>
    <t>Note: not all financial mentors have recorded ethnicity and mentors can choose from as many as apply, meaning categories are not exclusive. No data for 2023.</t>
  </si>
  <si>
    <t>Percent of financial mentors by age range (at year end)</t>
  </si>
  <si>
    <t>Age range</t>
  </si>
  <si>
    <t>S4</t>
  </si>
  <si>
    <t>18 - 25</t>
  </si>
  <si>
    <t>26 - 35</t>
  </si>
  <si>
    <t>36 - 45</t>
  </si>
  <si>
    <t>46 - 65</t>
  </si>
  <si>
    <t>Over 65</t>
  </si>
  <si>
    <t>Count of cases closed</t>
  </si>
  <si>
    <t>Category</t>
  </si>
  <si>
    <t>One year change</t>
  </si>
  <si>
    <t>One year change (%)</t>
  </si>
  <si>
    <t>Four year change</t>
  </si>
  <si>
    <t>Four year change (%)</t>
  </si>
  <si>
    <t>B1</t>
  </si>
  <si>
    <t>Cases closed</t>
  </si>
  <si>
    <r>
      <rPr>
        <b/>
        <i/>
        <sz val="11"/>
        <color rgb="FFFF0000"/>
        <rFont val="Calibri"/>
        <family val="2"/>
      </rPr>
      <t xml:space="preserve">Note: </t>
    </r>
    <r>
      <rPr>
        <i/>
        <sz val="11"/>
        <color rgb="FFFF0000"/>
        <rFont val="Calibri"/>
        <family val="2"/>
      </rPr>
      <t>This is the sample we take out of our total number of clients, as closed cases have the most complete set of data.</t>
    </r>
  </si>
  <si>
    <t>Percent of cases by region</t>
  </si>
  <si>
    <t>Region</t>
  </si>
  <si>
    <t>One year change (pp)</t>
  </si>
  <si>
    <t>Four year change (pp)</t>
  </si>
  <si>
    <t>B2.1</t>
  </si>
  <si>
    <t>Auckland</t>
  </si>
  <si>
    <t>Bay of Plenty</t>
  </si>
  <si>
    <t>Canterbury</t>
  </si>
  <si>
    <t>Gisborne</t>
  </si>
  <si>
    <t>Hawke's Bay</t>
  </si>
  <si>
    <t>Manawatū/Whanganui</t>
  </si>
  <si>
    <t>Marlborough</t>
  </si>
  <si>
    <t>Nelson*</t>
  </si>
  <si>
    <t>Northland</t>
  </si>
  <si>
    <t>Otago</t>
  </si>
  <si>
    <t>Southland</t>
  </si>
  <si>
    <t>Taranaki</t>
  </si>
  <si>
    <t>Tasman*</t>
  </si>
  <si>
    <t>Waikato</t>
  </si>
  <si>
    <t>Wellington</t>
  </si>
  <si>
    <t>West Coast*</t>
  </si>
  <si>
    <t>Percent of cases by ethnicity</t>
  </si>
  <si>
    <t>B3.1</t>
  </si>
  <si>
    <t>African*</t>
  </si>
  <si>
    <t>Chinese*</t>
  </si>
  <si>
    <t>Cook Island Māori</t>
  </si>
  <si>
    <t>Fijian</t>
  </si>
  <si>
    <t>Indian</t>
  </si>
  <si>
    <t>Latin American/Hispanic*</t>
  </si>
  <si>
    <t>Middle Eastern</t>
  </si>
  <si>
    <t>Niuean*</t>
  </si>
  <si>
    <t>NZ European/Pākehā</t>
  </si>
  <si>
    <t>Other Asian*</t>
  </si>
  <si>
    <t>Other European</t>
  </si>
  <si>
    <t>Other Pacific</t>
  </si>
  <si>
    <t>Samoan</t>
  </si>
  <si>
    <t>Southeast Asian*</t>
  </si>
  <si>
    <t>Tongan</t>
  </si>
  <si>
    <t>Percent of cases by age range</t>
  </si>
  <si>
    <t>B4</t>
  </si>
  <si>
    <t>Under 18*</t>
  </si>
  <si>
    <t>Percent of cases by gender</t>
  </si>
  <si>
    <t>Gender</t>
  </si>
  <si>
    <t>B5</t>
  </si>
  <si>
    <t>Female</t>
  </si>
  <si>
    <t>Male</t>
  </si>
  <si>
    <t>Gender diverse*</t>
  </si>
  <si>
    <t>Percent of cases by number of dependent children</t>
  </si>
  <si>
    <t>dependent children</t>
  </si>
  <si>
    <t>B6</t>
  </si>
  <si>
    <t>0 Children</t>
  </si>
  <si>
    <t>1 Child</t>
  </si>
  <si>
    <t>2 Children</t>
  </si>
  <si>
    <t>3 Children</t>
  </si>
  <si>
    <t>4+ Children</t>
  </si>
  <si>
    <t>Percent of cases by income bracket</t>
  </si>
  <si>
    <t>income bracket</t>
  </si>
  <si>
    <t>B7</t>
  </si>
  <si>
    <t>$0 - $249</t>
  </si>
  <si>
    <t>$250 - $499</t>
  </si>
  <si>
    <t>$500 - $749</t>
  </si>
  <si>
    <t>$750 - $999</t>
  </si>
  <si>
    <t>$1000 +</t>
  </si>
  <si>
    <t>*low sample size</t>
  </si>
  <si>
    <r>
      <t xml:space="preserve">Note: </t>
    </r>
    <r>
      <rPr>
        <i/>
        <sz val="11"/>
        <color rgb="FFFF0000"/>
        <rFont val="Calibri"/>
        <family val="2"/>
        <scheme val="minor"/>
      </rPr>
      <t>Excluding cases where first budget exists and is greater than 0</t>
    </r>
    <r>
      <rPr>
        <b/>
        <i/>
        <sz val="11"/>
        <color rgb="FFFF0000"/>
        <rFont val="Calibri"/>
        <family val="2"/>
        <scheme val="minor"/>
      </rPr>
      <t>. Percentages overlap, so should not add to 100. No data in 2021</t>
    </r>
  </si>
  <si>
    <t>Income source (grouped)</t>
  </si>
  <si>
    <t>Report</t>
  </si>
  <si>
    <t>Three year change</t>
  </si>
  <si>
    <t>Three year change (%)</t>
  </si>
  <si>
    <t>Income support (only)</t>
  </si>
  <si>
    <t>Mixed</t>
  </si>
  <si>
    <t>Salary/wages (only)</t>
  </si>
  <si>
    <t>SUM of cases</t>
  </si>
  <si>
    <t xml:space="preserve">Note: Sum of all cases is less than count of cases closed for each year, as not all cases closed have complete income source data </t>
  </si>
  <si>
    <t>Income source (grouped) by percentage</t>
  </si>
  <si>
    <t>Three year change (pp)</t>
  </si>
  <si>
    <t>Median weekly income by income source (last budget)</t>
  </si>
  <si>
    <t>3.1.1</t>
  </si>
  <si>
    <t>Accommodation Supplement</t>
  </si>
  <si>
    <t>Jobseeker Support</t>
  </si>
  <si>
    <t>Part-time wages/salary</t>
  </si>
  <si>
    <t>Full-time wages/salary</t>
  </si>
  <si>
    <t>Family Tax Credit</t>
  </si>
  <si>
    <t>Winter Energy Payment</t>
  </si>
  <si>
    <t>Disability Allowance</t>
  </si>
  <si>
    <t>Temporary Additional Support</t>
  </si>
  <si>
    <t>Sole Parent Support</t>
  </si>
  <si>
    <t>Supported Living Payment</t>
  </si>
  <si>
    <t>Working For Families</t>
  </si>
  <si>
    <t>Child Support</t>
  </si>
  <si>
    <t>Retirement/superannuation</t>
  </si>
  <si>
    <t>Best Start Tax Credit</t>
  </si>
  <si>
    <t>Child Disability Allowance</t>
  </si>
  <si>
    <t>ACC</t>
  </si>
  <si>
    <t>Casual</t>
  </si>
  <si>
    <t>Other MSD financial assistance</t>
  </si>
  <si>
    <t>IRD</t>
  </si>
  <si>
    <t>Unsupported Child Benefit</t>
  </si>
  <si>
    <t>Contract</t>
  </si>
  <si>
    <t>Other IRD</t>
  </si>
  <si>
    <t>Seasonal</t>
  </si>
  <si>
    <t>Emergency Benefit</t>
  </si>
  <si>
    <t>Freelance</t>
  </si>
  <si>
    <t xml:space="preserve">Percent of cases by income source </t>
  </si>
  <si>
    <t>B8.1</t>
  </si>
  <si>
    <t>Benefit</t>
  </si>
  <si>
    <t>Income, expenses and debt for all clients (nationally)</t>
  </si>
  <si>
    <t>For further explanation of these numbers, see page 13 of our 2023 Voices report appendix</t>
  </si>
  <si>
    <t>Income</t>
  </si>
  <si>
    <t>Median weekly income</t>
  </si>
  <si>
    <t>budget</t>
  </si>
  <si>
    <t>Nationally</t>
  </si>
  <si>
    <t>One year change ($)</t>
  </si>
  <si>
    <t>Four year change ($)</t>
  </si>
  <si>
    <t>first</t>
  </si>
  <si>
    <t>median weekly income</t>
  </si>
  <si>
    <t>last</t>
  </si>
  <si>
    <t>difference</t>
  </si>
  <si>
    <t>For further explanation of these numbers, see page 10 of our 2023 Voices report appendix</t>
  </si>
  <si>
    <t>Total weekly expenditure as a percentage of total weekly income (nationally)</t>
  </si>
  <si>
    <t>demographic</t>
  </si>
  <si>
    <t>category</t>
  </si>
  <si>
    <t>Deficit as percentage</t>
  </si>
  <si>
    <t>Expenditure</t>
  </si>
  <si>
    <t>Median weekly expenditure on rent or board as a percentage of weekly income</t>
  </si>
  <si>
    <t>Expense</t>
  </si>
  <si>
    <t>Rent / board</t>
  </si>
  <si>
    <t>Median weekly expenditure on groceries as a percentage of weekly income</t>
  </si>
  <si>
    <t>Groceries</t>
  </si>
  <si>
    <t>Median weekly expenditure on electricity as a percentage of weekly income</t>
  </si>
  <si>
    <t>Electricity</t>
  </si>
  <si>
    <t>Median weekly expenditure on fuel as a percentage of weekly income</t>
  </si>
  <si>
    <t>Fuel</t>
  </si>
  <si>
    <t>Median weekly expenditure on clothes as a percentage of weekly income</t>
  </si>
  <si>
    <t>Clothes</t>
  </si>
  <si>
    <t>Median weekly expenditure on debt repayment as a percentage of weekly income</t>
  </si>
  <si>
    <t>Debt repayment</t>
  </si>
  <si>
    <t>Debt</t>
  </si>
  <si>
    <t>Median number of debts per case</t>
  </si>
  <si>
    <t>Debts</t>
  </si>
  <si>
    <t>Median total presenting debt amount for clients (including home loans)</t>
  </si>
  <si>
    <t>Debt amount</t>
  </si>
  <si>
    <t>Median total presenting debt amount for clients (excluding home loans)</t>
  </si>
  <si>
    <t>Percentage of clients with debt who had home loans</t>
  </si>
  <si>
    <t>Categories</t>
  </si>
  <si>
    <t>Number of cases with a debt</t>
  </si>
  <si>
    <t>Number of cases with a home loan</t>
  </si>
  <si>
    <t>Percent of a with b</t>
  </si>
  <si>
    <t>Income, expenses and debt by number of dependent children</t>
  </si>
  <si>
    <t>For further explanation of these numbers, see page 32 to 36 of our 2023 Voices report appendix</t>
  </si>
  <si>
    <t>Median weekly client income by number of dependent children</t>
  </si>
  <si>
    <t>0 children</t>
  </si>
  <si>
    <t>Total weekly expenditure as a percentage of weekly income (dependent children)</t>
  </si>
  <si>
    <t>Median weekly expenditure on rent or board as a percentage of weekly income by number of dependent children</t>
  </si>
  <si>
    <t>expense</t>
  </si>
  <si>
    <t>Median weekly expenditure on groceries as a percentage of weekly income by number of dependent children</t>
  </si>
  <si>
    <t>Median weekly expenditure on electricity as a percentage of weekly income by number of dependent children</t>
  </si>
  <si>
    <t>Median weekly expenditure on fuel as a percentage of weekly income by number of dependent children</t>
  </si>
  <si>
    <t>Median weekly expenditure on clothes as a percentage of weekly income by number of dependent children</t>
  </si>
  <si>
    <t>Median weekly expenditure on debt repayment as a percentage of weekly income by number of dependent children</t>
  </si>
  <si>
    <t>Median total presenting debt amount for clients by number of dependent children (includes home loans)</t>
  </si>
  <si>
    <t>Income, expenses and debt by region</t>
  </si>
  <si>
    <t>For further explanation of these numbers, see pages 36 to 44 of our 2023 Voices report appendix</t>
  </si>
  <si>
    <t>Median weekly client income by region</t>
  </si>
  <si>
    <t>region</t>
  </si>
  <si>
    <t>Total weekly expenditure as a percentage of weekly income by region</t>
  </si>
  <si>
    <t>Median weekly expenditure on rent or board as a percentage of weekly income by region</t>
  </si>
  <si>
    <t>Median weekly expenditure on groceries as a percentage of weekly income by region</t>
  </si>
  <si>
    <t>Median weekly expenditure on electricity as a percentage of weekly income by region</t>
  </si>
  <si>
    <t>Median weekly expenditure on fuel as a percentage of weekly income by region</t>
  </si>
  <si>
    <t>Median weekly expenditure on clothes as a percentage of weekly income by region</t>
  </si>
  <si>
    <t>Median weekly expenditure on debt repayment as a percentage of weekly income by region</t>
  </si>
  <si>
    <t>Median total presenting debt amount for clients by region (includes home loans)</t>
  </si>
  <si>
    <t>Income, expenses and debt by age range</t>
  </si>
  <si>
    <t>For further explanation of these numbers, see page 46 of our 2023 Voices report appendix</t>
  </si>
  <si>
    <t>Median weekly client income by age range</t>
  </si>
  <si>
    <t>Total weekly expenditure as a percentage of weekly income by age range</t>
  </si>
  <si>
    <t>age range</t>
  </si>
  <si>
    <t>Median weekly expenditure on rent or board as a percentage of weekly income by age range</t>
  </si>
  <si>
    <t>Median weekly expenditure on groceries as a percentage of weekly income by age range</t>
  </si>
  <si>
    <t>AGE RANGE (2023)</t>
  </si>
  <si>
    <t>Median weekly expenditure on electricity as a percentage of weekly income by age range</t>
  </si>
  <si>
    <t>Median weekly expenditure on fuel as a percentage of weekly income by age range</t>
  </si>
  <si>
    <t>Median weekly expenditure on clothes as a percentage of weekly income by age range</t>
  </si>
  <si>
    <t>Median weekly expenditure on debt repayment as a percentage of weekly income by age range</t>
  </si>
  <si>
    <t>Median total presenting debt amount for clients by age range (includes home loans)</t>
  </si>
  <si>
    <t>Income, expenses and debt by gender</t>
  </si>
  <si>
    <t>For further explanation of these numbers, see page 49 to 52 of our 2023 Voices report appendix</t>
  </si>
  <si>
    <t>Median weekly client income by gender</t>
  </si>
  <si>
    <t>gender</t>
  </si>
  <si>
    <t>Total weekly expenditure as a percentage of weekly income by gender</t>
  </si>
  <si>
    <t>Median weekly expenditure on rent or board as a percentage of weekly income by gender</t>
  </si>
  <si>
    <t>Median weekly expenditure on groceries as a percentage of weekly income by gender</t>
  </si>
  <si>
    <t>Median weekly expenditure on electricity as a percentage of weekly income by gender</t>
  </si>
  <si>
    <t>Median weekly expenditure on fuel as a percentage of weekly income by gender</t>
  </si>
  <si>
    <t>Median weekly expenditure on clothes as a percentage of weekly income by gender</t>
  </si>
  <si>
    <t>Median weekly expenditure on debt repayment as a percentage of weekly income by gender</t>
  </si>
  <si>
    <t>Median total presenting debt amount for clients by gender (includes home loans)</t>
  </si>
  <si>
    <t>Income, expenses and debt by ethnicity</t>
  </si>
  <si>
    <t>For further explanation of these numbers, see page 52 to 62 of our 2023 Voices report appendix</t>
  </si>
  <si>
    <t>Median weekly client income by ethnicity</t>
  </si>
  <si>
    <t>ethnicity</t>
  </si>
  <si>
    <t>Median total weekly expenditure as a percentage of median weekly income by ethnicity</t>
  </si>
  <si>
    <t>Median weekly expenditure on rent or board as a percentage of weekly income by ethnicity</t>
  </si>
  <si>
    <t>Median weekly expenditure on groceries as a percentage of weekly income by ethnicity</t>
  </si>
  <si>
    <t>Median weekly expenditure on electricity as a percentage of weekly income by ethnicity</t>
  </si>
  <si>
    <t>Median weekly expenditure on fuel as a percentage of weekly income by ethnicity</t>
  </si>
  <si>
    <t>Median weekly expenditure on clothes as a percentage of weekly income by ethnicity</t>
  </si>
  <si>
    <t>Clothing</t>
  </si>
  <si>
    <t>Median weekly expenditure on debt repayment as a percentage of weekly income by ethnicity</t>
  </si>
  <si>
    <t>Median total presenting debt amount for clients by ethnicity (includes home loans)</t>
  </si>
  <si>
    <t>Income, expenses and debt by income bracket</t>
  </si>
  <si>
    <t>For further explanation of these numbers, see page 63 to 64 of our 2023 Voices report appendix</t>
  </si>
  <si>
    <t>Median weekly client income</t>
  </si>
  <si>
    <t>$0 - $249*</t>
  </si>
  <si>
    <t>Total weekly expenditure as a percentage of weekly income (weekly income)</t>
  </si>
  <si>
    <t>Median weekly expenditure on rent or board as a percentage of weekly income by income brackets</t>
  </si>
  <si>
    <t>weekly income bracket</t>
  </si>
  <si>
    <t>Median weekly expenditure on groceries as a percentage of weekly income by income bracket</t>
  </si>
  <si>
    <t>Median weekly expenditure on electricity as a percentage of weekly income by income bracket</t>
  </si>
  <si>
    <t>Median weekly expenditure on fuel as a percentage of weekly income by income bracket</t>
  </si>
  <si>
    <t>Median weekly expenditure on clothes as a percentage of weekly income by income bracket</t>
  </si>
  <si>
    <t>$0 - $250*</t>
  </si>
  <si>
    <t>$500 - $750</t>
  </si>
  <si>
    <t>Median weekly expenditure on debt repayment as a percentage of weekly income by income bracket</t>
  </si>
  <si>
    <t>$750 - 999</t>
  </si>
  <si>
    <t>Median total presenting debt amount for clients by income bracket (includes home loans)</t>
  </si>
  <si>
    <t>For further explanation of these numbers, see pages 16 to 31 of our 2023 Voices report appendix</t>
  </si>
  <si>
    <t>The following tables present information on creditor types and subtypes that are combined in different ways in the 2023 report appendix. We recommend taking care in comparing findings between these two sources.</t>
  </si>
  <si>
    <t>Median presenting debt amount for each creditor type</t>
  </si>
  <si>
    <t>Percentage of unique debts presented by creditor type</t>
  </si>
  <si>
    <t>table</t>
  </si>
  <si>
    <t>creditor type</t>
  </si>
  <si>
    <t>Bank, finance company or other consumer lender</t>
  </si>
  <si>
    <t>creditor sub-type</t>
  </si>
  <si>
    <t>Bank</t>
  </si>
  <si>
    <t>Credit union or building society</t>
  </si>
  <si>
    <t>Interest-free Buy Now Pay Later service (e.g. Afterpay, OxiPay, Laybuy, PartPay)</t>
  </si>
  <si>
    <t>Sales/hire purchase agreements</t>
  </si>
  <si>
    <t>Mobile shopping truck</t>
  </si>
  <si>
    <t>Finance Company</t>
  </si>
  <si>
    <t>Other consumer lender</t>
  </si>
  <si>
    <t>Debt collector</t>
  </si>
  <si>
    <t>Family or friends</t>
  </si>
  <si>
    <t>Government department or agency</t>
  </si>
  <si>
    <t>Ministry of Justice (including fines, infringement fees and court fees)</t>
  </si>
  <si>
    <t>Ministry of Social Development (including Work and Income)</t>
  </si>
  <si>
    <t>Housing NZ</t>
  </si>
  <si>
    <t>Other government department or agency</t>
  </si>
  <si>
    <t>Health services</t>
  </si>
  <si>
    <t>Landlord</t>
  </si>
  <si>
    <t>Local government</t>
  </si>
  <si>
    <t>Motor vehicle repairer</t>
  </si>
  <si>
    <t>Other (specify)</t>
  </si>
  <si>
    <t>Retailer</t>
  </si>
  <si>
    <t>Utilities</t>
  </si>
  <si>
    <t>Telecommunications</t>
  </si>
  <si>
    <t>Other utilities</t>
  </si>
  <si>
    <t>Note: This table presents both types and sub-types of creditor. All types sum to 100%, while sub-type percentages sum to their parent category's percentage. Sub-types for each category are shaded in blue beneath their parent.</t>
  </si>
  <si>
    <t>Median presenting debt amount for each loan type</t>
  </si>
  <si>
    <t>Percentage of unique loans presented by loan type</t>
  </si>
  <si>
    <t>loan type</t>
  </si>
  <si>
    <t>Credit card</t>
  </si>
  <si>
    <t>Credit sale of goods or service (sometimes called 'hire purchase' or 'rent-to-own')</t>
  </si>
  <si>
    <t>Debt consolidation loan</t>
  </si>
  <si>
    <t>High-cost loan (annual interest rate &gt;50%, including 'pay day' loan)</t>
  </si>
  <si>
    <t>Home loan</t>
  </si>
  <si>
    <t>Motor vehicle loan</t>
  </si>
  <si>
    <t>Personal loan (excluding motor vehicle loan)</t>
  </si>
  <si>
    <t>Revolving credit facility (includes credit card, store card, Gem Visa/Q Card, etc)</t>
  </si>
  <si>
    <t>Income and expenses by car loan cohorts</t>
  </si>
  <si>
    <r>
      <t xml:space="preserve">Cases </t>
    </r>
    <r>
      <rPr>
        <b/>
        <u/>
        <sz val="11"/>
        <color theme="0"/>
        <rFont val="Calibri"/>
        <family val="2"/>
        <scheme val="minor"/>
      </rPr>
      <t>with</t>
    </r>
    <r>
      <rPr>
        <sz val="11"/>
        <color theme="0"/>
        <rFont val="Calibri"/>
        <family val="2"/>
        <scheme val="minor"/>
      </rPr>
      <t xml:space="preserve"> a motor vehicle loan</t>
    </r>
  </si>
  <si>
    <t>Median weekly expenses</t>
  </si>
  <si>
    <t>Median expenses as percent of median income</t>
  </si>
  <si>
    <t>Count of cases</t>
  </si>
  <si>
    <t>Percent of cases</t>
  </si>
  <si>
    <t>Median deficit</t>
  </si>
  <si>
    <r>
      <t xml:space="preserve">Cases </t>
    </r>
    <r>
      <rPr>
        <b/>
        <u/>
        <sz val="11"/>
        <color theme="0"/>
        <rFont val="Calibri"/>
        <family val="2"/>
        <scheme val="minor"/>
      </rPr>
      <t>without</t>
    </r>
    <r>
      <rPr>
        <sz val="11"/>
        <color theme="0"/>
        <rFont val="Calibri"/>
        <family val="2"/>
        <scheme val="minor"/>
      </rPr>
      <t xml:space="preserve"> a motor vehicle loan</t>
    </r>
  </si>
  <si>
    <t>Note: These cohorts exclude cases with no presenting debt, no income on first or last budgets.</t>
  </si>
  <si>
    <t>can filter on calendar year and toggle between cases with and without mvl</t>
  </si>
  <si>
    <t>Reasons for hardship and advocacy actions</t>
  </si>
  <si>
    <t>Reasons for hardship</t>
  </si>
  <si>
    <t>Top values of case.hardship_reasons</t>
  </si>
  <si>
    <t>Rank</t>
  </si>
  <si>
    <t>Increased cost of living</t>
  </si>
  <si>
    <t>Health issues</t>
  </si>
  <si>
    <t>Decreased income</t>
  </si>
  <si>
    <t>Unexpected cost</t>
  </si>
  <si>
    <t>Debt to Work and Income</t>
  </si>
  <si>
    <t>Job loss</t>
  </si>
  <si>
    <t>Rental costs</t>
  </si>
  <si>
    <t>Mental Health</t>
  </si>
  <si>
    <t>Family / community obligations</t>
  </si>
  <si>
    <t>Partnership breakdown</t>
  </si>
  <si>
    <t>New living situation (bond, moving cost)</t>
  </si>
  <si>
    <t>Fines / Reparation</t>
  </si>
  <si>
    <t>Debt to Inland Revenue</t>
  </si>
  <si>
    <t>Mortgage / Rates</t>
  </si>
  <si>
    <t>Disability</t>
  </si>
  <si>
    <t>Tenancy issues</t>
  </si>
  <si>
    <t>New child</t>
  </si>
  <si>
    <t>Change in benefit</t>
  </si>
  <si>
    <t>Addiction</t>
  </si>
  <si>
    <t>Relationship debt</t>
  </si>
  <si>
    <t>Accident</t>
  </si>
  <si>
    <t>Financial abuse</t>
  </si>
  <si>
    <t>COVID-19</t>
  </si>
  <si>
    <t>Drop in paid time</t>
  </si>
  <si>
    <t>Death</t>
  </si>
  <si>
    <t>Gambling</t>
  </si>
  <si>
    <t>Prison</t>
  </si>
  <si>
    <t>Eviction</t>
  </si>
  <si>
    <t>Seasonal work</t>
  </si>
  <si>
    <t>Maternity leave</t>
  </si>
  <si>
    <t>Advocacy actions</t>
  </si>
  <si>
    <t>KiwiSaver hardship application</t>
  </si>
  <si>
    <t>Other community organisation</t>
  </si>
  <si>
    <t>Debt repayment negotiation</t>
  </si>
  <si>
    <t>Housing provider</t>
  </si>
  <si>
    <t>Debt amount negotiated down</t>
  </si>
  <si>
    <t>Ethical lending/microfinance/no interest loan application</t>
  </si>
  <si>
    <t>Creditor hardship application</t>
  </si>
  <si>
    <t>Total Money Management</t>
  </si>
  <si>
    <t>Review of decision (government debt)</t>
  </si>
  <si>
    <t>Debt written off</t>
  </si>
  <si>
    <t>Mental health service</t>
  </si>
  <si>
    <t>No Asset Procedure (NAP)</t>
  </si>
  <si>
    <t>Financial dispute resolution</t>
  </si>
  <si>
    <t>Utilities disputes</t>
  </si>
  <si>
    <t>Debt Repayment Order (DRO)</t>
  </si>
  <si>
    <t>Internal complaint to creditor</t>
  </si>
  <si>
    <t>Addiction service</t>
  </si>
  <si>
    <t>Bankruptcy</t>
  </si>
  <si>
    <t>Creditor's proposal</t>
  </si>
  <si>
    <t>Commerce commission</t>
  </si>
  <si>
    <t>Telco dispute resolution</t>
  </si>
  <si>
    <t>Work and Income</t>
  </si>
  <si>
    <t>Creditor</t>
  </si>
  <si>
    <t>Note: We have calculated these advocacy actions as a percent of all closed client cases as reported in the baseline tab. This is a new field for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</si>
</sst>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quot;$&quot;#,##0.00;[Red]\-&quot;$&quot;#,##0.00"/>
    <numFmt numFmtId="44" formatCode="_-&quot;$&quot;* #,##0.00_-;\-&quot;$&quot;* #,##0.00_-;_-&quot;$&quot;* &quot;-&quot;??_-;_-@_-"/>
    <numFmt numFmtId="43" formatCode="_-* #,##0.00_-;\-* #,##0.00_-;_-* &quot;-&quot;??_-;_-@_-"/>
    <numFmt numFmtId="164" formatCode="0.0%"/>
    <numFmt numFmtId="165" formatCode="_-* #,##0_-;\-* #,##0_-;_-* &quot;-&quot;??_-;_-@_-"/>
    <numFmt numFmtId="166" formatCode="_-[$$-409]* #,##0.00_ ;_-[$$-409]* \-#,##0.00\ ;_-[$$-409]* &quot;-&quot;??_ ;_-@_ "/>
    <numFmt numFmtId="167" formatCode="_-&quot;$&quot;* #,##0_-;\-&quot;$&quot;* #,##0_-;_-&quot;$&quot;* &quot;-&quot;??_-;_-@_-"/>
    <numFmt numFmtId="168" formatCode="_([$$-409]* #,##0.00_);_([$$-409]* \(#,##0.00\);_([$$-409]* &quot;-&quot;??_);_(@_)"/>
  </numFmts>
  <fonts count="2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i/>
      <sz val="11"/>
      <color rgb="FFFF0000"/>
      <name val="Calibri"/>
      <family val="2"/>
      <scheme val="minor"/>
    </font>
    <font>
      <u/>
      <sz val="11"/>
      <color theme="10"/>
      <name val="Calibri"/>
      <family val="2"/>
      <scheme val="minor"/>
    </font>
    <font>
      <sz val="11"/>
      <color rgb="FF7030A0"/>
      <name val="Calibri"/>
      <family val="2"/>
      <scheme val="minor"/>
    </font>
    <font>
      <i/>
      <sz val="11"/>
      <color rgb="FF7030A0"/>
      <name val="Calibri"/>
      <family val="2"/>
      <scheme val="minor"/>
    </font>
    <font>
      <i/>
      <sz val="11"/>
      <color theme="8"/>
      <name val="Calibri"/>
      <family val="2"/>
      <scheme val="minor"/>
    </font>
    <font>
      <b/>
      <u/>
      <sz val="11"/>
      <color theme="0"/>
      <name val="Calibri"/>
      <family val="2"/>
      <scheme val="minor"/>
    </font>
    <font>
      <sz val="11"/>
      <color rgb="FFFF0000"/>
      <name val="Calibri"/>
      <family val="2"/>
      <scheme val="minor"/>
    </font>
    <font>
      <b/>
      <i/>
      <sz val="11"/>
      <color theme="1"/>
      <name val="Calibri"/>
      <family val="2"/>
      <scheme val="minor"/>
    </font>
    <font>
      <b/>
      <i/>
      <sz val="11"/>
      <color rgb="FFFF0000"/>
      <name val="Calibri"/>
      <family val="2"/>
      <scheme val="minor"/>
    </font>
    <font>
      <b/>
      <sz val="14"/>
      <color theme="1"/>
      <name val="Calibri"/>
      <family val="2"/>
      <scheme val="minor"/>
    </font>
    <font>
      <b/>
      <sz val="16"/>
      <color theme="1"/>
      <name val="Calibri"/>
      <family val="2"/>
      <scheme val="minor"/>
    </font>
    <font>
      <sz val="11"/>
      <color rgb="FF000000"/>
      <name val="Calibri"/>
      <family val="2"/>
      <scheme val="minor"/>
    </font>
    <font>
      <b/>
      <i/>
      <sz val="11"/>
      <color rgb="FFFF0000"/>
      <name val="Calibri"/>
      <family val="2"/>
    </font>
    <font>
      <i/>
      <sz val="11"/>
      <color rgb="FFFF0000"/>
      <name val="Calibri"/>
      <family val="2"/>
    </font>
    <font>
      <b/>
      <sz val="11"/>
      <color rgb="FF000000"/>
      <name val="Aptos Narrow"/>
      <family val="2"/>
    </font>
    <font>
      <sz val="11"/>
      <color rgb="FF000000"/>
      <name val="Aptos Narrow"/>
      <family val="2"/>
    </font>
    <font>
      <b/>
      <sz val="20"/>
      <color theme="0"/>
      <name val="Calibri"/>
      <family val="2"/>
      <scheme val="minor"/>
    </font>
    <font>
      <b/>
      <sz val="16"/>
      <color theme="0"/>
      <name val="Calibri"/>
      <family val="2"/>
      <scheme val="minor"/>
    </font>
    <font>
      <b/>
      <i/>
      <sz val="11"/>
      <color theme="0"/>
      <name val="Calibri"/>
      <family val="2"/>
      <scheme val="minor"/>
    </font>
  </fonts>
  <fills count="7">
    <fill>
      <patternFill patternType="none"/>
    </fill>
    <fill>
      <patternFill patternType="gray125"/>
    </fill>
    <fill>
      <patternFill patternType="solid">
        <fgColor theme="1"/>
        <bgColor indexed="64"/>
      </patternFill>
    </fill>
    <fill>
      <patternFill patternType="solid">
        <fgColor theme="4" tint="0.79998168889431442"/>
        <bgColor indexed="64"/>
      </patternFill>
    </fill>
    <fill>
      <patternFill patternType="solid">
        <fgColor theme="1" tint="0.14999847407452621"/>
        <bgColor indexed="64"/>
      </patternFill>
    </fill>
    <fill>
      <patternFill patternType="solid">
        <fgColor theme="2"/>
        <bgColor indexed="64"/>
      </patternFill>
    </fill>
    <fill>
      <patternFill patternType="solid">
        <fgColor rgb="FFE8215F"/>
        <bgColor indexed="64"/>
      </patternFill>
    </fill>
  </fills>
  <borders count="9">
    <border>
      <left/>
      <right/>
      <top/>
      <bottom/>
      <diagonal/>
    </border>
    <border>
      <left/>
      <right/>
      <top/>
      <bottom style="thin">
        <color indexed="64"/>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2" tint="-9.9978637043366805E-2"/>
      </left>
      <right/>
      <top style="thin">
        <color theme="2" tint="-9.9978637043366805E-2"/>
      </top>
      <bottom style="thin">
        <color theme="2" tint="-9.9978637043366805E-2"/>
      </bottom>
      <diagonal/>
    </border>
    <border>
      <left style="thin">
        <color theme="2" tint="-0.249977111117893"/>
      </left>
      <right style="thin">
        <color theme="2" tint="-0.249977111117893"/>
      </right>
      <top style="thin">
        <color theme="2" tint="-0.249977111117893"/>
      </top>
      <bottom style="thin">
        <color theme="2" tint="-0.249977111117893"/>
      </bottom>
      <diagonal/>
    </border>
    <border>
      <left/>
      <right style="thin">
        <color theme="2" tint="-9.9978637043366805E-2"/>
      </right>
      <top style="thin">
        <color theme="2" tint="-9.9978637043366805E-2"/>
      </top>
      <bottom style="thin">
        <color theme="2" tint="-9.9978637043366805E-2"/>
      </bottom>
      <diagonal/>
    </border>
    <border>
      <left style="thin">
        <color theme="2" tint="-9.9978637043366805E-2"/>
      </left>
      <right style="thin">
        <color theme="2" tint="-9.9978637043366805E-2"/>
      </right>
      <top style="thin">
        <color theme="2" tint="-9.9978637043366805E-2"/>
      </top>
      <bottom/>
      <diagonal/>
    </border>
    <border>
      <left style="thin">
        <color theme="2" tint="-9.9978637043366805E-2"/>
      </left>
      <right style="thin">
        <color theme="2" tint="-9.9978637043366805E-2"/>
      </right>
      <top/>
      <bottom style="thin">
        <color theme="2" tint="-9.9978637043366805E-2"/>
      </bottom>
      <diagonal/>
    </border>
    <border>
      <left style="thin">
        <color theme="2" tint="-9.9978637043366805E-2"/>
      </left>
      <right style="thin">
        <color theme="2" tint="-9.9978637043366805E-2"/>
      </right>
      <top/>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6" fillId="0" borderId="0" applyNumberFormat="0" applyFill="0" applyBorder="0" applyAlignment="0" applyProtection="0"/>
  </cellStyleXfs>
  <cellXfs count="93">
    <xf numFmtId="0" fontId="0" fillId="0" borderId="0" xfId="0"/>
    <xf numFmtId="0" fontId="3" fillId="0" borderId="0" xfId="0" applyFont="1"/>
    <xf numFmtId="44" fontId="0" fillId="0" borderId="0" xfId="1" applyFont="1"/>
    <xf numFmtId="164" fontId="0" fillId="0" borderId="0" xfId="0" applyNumberFormat="1"/>
    <xf numFmtId="4" fontId="0" fillId="0" borderId="0" xfId="0" applyNumberFormat="1"/>
    <xf numFmtId="10" fontId="0" fillId="0" borderId="0" xfId="0" applyNumberFormat="1"/>
    <xf numFmtId="0" fontId="5" fillId="0" borderId="0" xfId="0" applyFont="1"/>
    <xf numFmtId="0" fontId="2" fillId="2" borderId="0" xfId="0" applyFont="1" applyFill="1"/>
    <xf numFmtId="3" fontId="0" fillId="0" borderId="0" xfId="0" applyNumberFormat="1"/>
    <xf numFmtId="8" fontId="0" fillId="0" borderId="0" xfId="1" applyNumberFormat="1" applyFont="1"/>
    <xf numFmtId="44" fontId="0" fillId="0" borderId="0" xfId="1" applyFont="1" applyFill="1"/>
    <xf numFmtId="0" fontId="4" fillId="2" borderId="0" xfId="0" applyFont="1" applyFill="1"/>
    <xf numFmtId="9" fontId="0" fillId="0" borderId="0" xfId="0" applyNumberFormat="1"/>
    <xf numFmtId="9" fontId="0" fillId="0" borderId="0" xfId="2" applyFont="1"/>
    <xf numFmtId="165" fontId="0" fillId="0" borderId="0" xfId="3" applyNumberFormat="1" applyFont="1"/>
    <xf numFmtId="0" fontId="6" fillId="0" borderId="0" xfId="4"/>
    <xf numFmtId="10" fontId="7" fillId="0" borderId="0" xfId="2" applyNumberFormat="1" applyFont="1"/>
    <xf numFmtId="164" fontId="4" fillId="2" borderId="0" xfId="0" applyNumberFormat="1" applyFont="1" applyFill="1"/>
    <xf numFmtId="1" fontId="0" fillId="0" borderId="0" xfId="0" applyNumberFormat="1"/>
    <xf numFmtId="0" fontId="0" fillId="2" borderId="0" xfId="0" applyFill="1"/>
    <xf numFmtId="0" fontId="8" fillId="0" borderId="0" xfId="0" applyFont="1"/>
    <xf numFmtId="44" fontId="8" fillId="0" borderId="0" xfId="0" applyNumberFormat="1" applyFont="1"/>
    <xf numFmtId="0" fontId="0" fillId="0" borderId="0" xfId="0" applyAlignment="1">
      <alignment horizontal="right"/>
    </xf>
    <xf numFmtId="166" fontId="0" fillId="0" borderId="0" xfId="0" applyNumberFormat="1"/>
    <xf numFmtId="0" fontId="9" fillId="0" borderId="0" xfId="0" applyFont="1"/>
    <xf numFmtId="2" fontId="0" fillId="0" borderId="0" xfId="0" applyNumberFormat="1"/>
    <xf numFmtId="3" fontId="3" fillId="0" borderId="0" xfId="0" applyNumberFormat="1" applyFont="1"/>
    <xf numFmtId="0" fontId="11" fillId="0" borderId="0" xfId="0" applyFont="1"/>
    <xf numFmtId="0" fontId="0" fillId="0" borderId="0" xfId="0" applyAlignment="1">
      <alignment horizontal="center"/>
    </xf>
    <xf numFmtId="0" fontId="12" fillId="0" borderId="0" xfId="0" applyFont="1"/>
    <xf numFmtId="0" fontId="13" fillId="0" borderId="0" xfId="0" applyFont="1"/>
    <xf numFmtId="164" fontId="7" fillId="0" borderId="0" xfId="2" applyNumberFormat="1" applyFont="1"/>
    <xf numFmtId="167" fontId="0" fillId="0" borderId="0" xfId="1" applyNumberFormat="1" applyFont="1"/>
    <xf numFmtId="0" fontId="0" fillId="0" borderId="0" xfId="0" applyAlignment="1">
      <alignment wrapText="1"/>
    </xf>
    <xf numFmtId="9" fontId="1" fillId="0" borderId="0" xfId="2" applyFont="1"/>
    <xf numFmtId="9" fontId="0" fillId="0" borderId="0" xfId="2" applyFont="1" applyBorder="1"/>
    <xf numFmtId="0" fontId="0" fillId="0" borderId="1" xfId="0" applyBorder="1"/>
    <xf numFmtId="9" fontId="0" fillId="0" borderId="1" xfId="2" applyFont="1" applyBorder="1"/>
    <xf numFmtId="9" fontId="1" fillId="0" borderId="1" xfId="2" applyFont="1" applyBorder="1"/>
    <xf numFmtId="0" fontId="0" fillId="0" borderId="0" xfId="0" applyAlignment="1">
      <alignment horizontal="left"/>
    </xf>
    <xf numFmtId="0" fontId="0" fillId="3" borderId="2" xfId="0" applyFill="1" applyBorder="1" applyAlignment="1">
      <alignment horizontal="left" indent="2"/>
    </xf>
    <xf numFmtId="0" fontId="0" fillId="0" borderId="2" xfId="0" applyBorder="1" applyAlignment="1">
      <alignment horizontal="left"/>
    </xf>
    <xf numFmtId="0" fontId="0" fillId="0" borderId="2" xfId="0" applyBorder="1"/>
    <xf numFmtId="166" fontId="0" fillId="0" borderId="0" xfId="1" applyNumberFormat="1" applyFont="1"/>
    <xf numFmtId="166" fontId="0" fillId="3" borderId="2" xfId="1" applyNumberFormat="1" applyFont="1" applyFill="1" applyBorder="1"/>
    <xf numFmtId="166" fontId="0" fillId="0" borderId="2" xfId="1" applyNumberFormat="1" applyFont="1" applyBorder="1"/>
    <xf numFmtId="0" fontId="14" fillId="0" borderId="0" xfId="0" applyFont="1"/>
    <xf numFmtId="0" fontId="15" fillId="0" borderId="0" xfId="0" applyFont="1"/>
    <xf numFmtId="0" fontId="2" fillId="0" borderId="0" xfId="0" applyFont="1"/>
    <xf numFmtId="0" fontId="6" fillId="0" borderId="0" xfId="4" applyFill="1"/>
    <xf numFmtId="0" fontId="4" fillId="0" borderId="0" xfId="0" applyFont="1"/>
    <xf numFmtId="0" fontId="11" fillId="2" borderId="0" xfId="0" applyFont="1" applyFill="1"/>
    <xf numFmtId="10" fontId="0" fillId="0" borderId="0" xfId="0" applyNumberFormat="1" applyAlignment="1">
      <alignment horizontal="right"/>
    </xf>
    <xf numFmtId="10" fontId="16" fillId="0" borderId="0" xfId="0" applyNumberFormat="1" applyFont="1" applyAlignment="1">
      <alignment horizontal="right"/>
    </xf>
    <xf numFmtId="164" fontId="4" fillId="0" borderId="0" xfId="0" applyNumberFormat="1" applyFont="1"/>
    <xf numFmtId="166" fontId="0" fillId="0" borderId="4" xfId="1" applyNumberFormat="1" applyFont="1" applyBorder="1"/>
    <xf numFmtId="166" fontId="0" fillId="0" borderId="3" xfId="1" applyNumberFormat="1" applyFont="1" applyBorder="1"/>
    <xf numFmtId="166" fontId="0" fillId="0" borderId="5" xfId="1" applyNumberFormat="1" applyFont="1" applyBorder="1"/>
    <xf numFmtId="166" fontId="0" fillId="0" borderId="6" xfId="1" applyNumberFormat="1" applyFont="1" applyBorder="1"/>
    <xf numFmtId="166" fontId="0" fillId="0" borderId="7" xfId="1" applyNumberFormat="1" applyFont="1" applyBorder="1"/>
    <xf numFmtId="166" fontId="0" fillId="3" borderId="2" xfId="0" applyNumberFormat="1" applyFill="1" applyBorder="1"/>
    <xf numFmtId="9" fontId="0" fillId="3" borderId="2" xfId="0" applyNumberFormat="1" applyFill="1" applyBorder="1"/>
    <xf numFmtId="0" fontId="0" fillId="0" borderId="7" xfId="0" applyBorder="1" applyAlignment="1">
      <alignment horizontal="left"/>
    </xf>
    <xf numFmtId="166" fontId="0" fillId="0" borderId="8" xfId="1" applyNumberFormat="1" applyFont="1" applyBorder="1"/>
    <xf numFmtId="0" fontId="3" fillId="0" borderId="6" xfId="0" applyFont="1" applyBorder="1"/>
    <xf numFmtId="0" fontId="0" fillId="0" borderId="7" xfId="0" applyBorder="1"/>
    <xf numFmtId="10" fontId="0" fillId="3" borderId="2" xfId="0" applyNumberFormat="1" applyFill="1" applyBorder="1"/>
    <xf numFmtId="0" fontId="17" fillId="0" borderId="0" xfId="0" applyFont="1" applyAlignment="1">
      <alignment horizontal="left"/>
    </xf>
    <xf numFmtId="0" fontId="19" fillId="0" borderId="0" xfId="0" applyFont="1"/>
    <xf numFmtId="0" fontId="20" fillId="0" borderId="0" xfId="0" applyFont="1"/>
    <xf numFmtId="9" fontId="20" fillId="0" borderId="0" xfId="0" applyNumberFormat="1" applyFont="1"/>
    <xf numFmtId="168" fontId="0" fillId="0" borderId="0" xfId="0" applyNumberFormat="1" applyAlignment="1">
      <alignment horizontal="right"/>
    </xf>
    <xf numFmtId="0" fontId="19" fillId="2" borderId="0" xfId="0" applyFont="1" applyFill="1"/>
    <xf numFmtId="9" fontId="0" fillId="0" borderId="0" xfId="2" applyFont="1" applyFill="1"/>
    <xf numFmtId="0" fontId="5" fillId="0" borderId="0" xfId="0" applyFont="1" applyAlignment="1">
      <alignment horizontal="left"/>
    </xf>
    <xf numFmtId="0" fontId="4" fillId="4" borderId="0" xfId="0" applyFont="1" applyFill="1"/>
    <xf numFmtId="10" fontId="0" fillId="0" borderId="0" xfId="2" applyNumberFormat="1" applyFont="1"/>
    <xf numFmtId="0" fontId="0" fillId="0" borderId="0" xfId="4" applyFont="1"/>
    <xf numFmtId="0" fontId="6" fillId="0" borderId="0" xfId="4" applyAlignment="1"/>
    <xf numFmtId="0" fontId="0" fillId="0" borderId="0" xfId="0" applyAlignment="1">
      <alignment vertical="top" wrapText="1"/>
    </xf>
    <xf numFmtId="0" fontId="0" fillId="5" borderId="0" xfId="0" applyFill="1"/>
    <xf numFmtId="10" fontId="0" fillId="3" borderId="2" xfId="2" applyNumberFormat="1" applyFont="1" applyFill="1" applyBorder="1"/>
    <xf numFmtId="10" fontId="0" fillId="0" borderId="7" xfId="2" applyNumberFormat="1" applyFont="1" applyBorder="1"/>
    <xf numFmtId="10" fontId="0" fillId="0" borderId="2" xfId="2" applyNumberFormat="1" applyFont="1" applyBorder="1"/>
    <xf numFmtId="10" fontId="0" fillId="0" borderId="6" xfId="2" applyNumberFormat="1" applyFont="1" applyBorder="1"/>
    <xf numFmtId="0" fontId="21" fillId="6" borderId="0" xfId="0" applyFont="1" applyFill="1"/>
    <xf numFmtId="0" fontId="4" fillId="6" borderId="0" xfId="0" applyFont="1" applyFill="1"/>
    <xf numFmtId="0" fontId="22" fillId="6" borderId="0" xfId="0" applyFont="1" applyFill="1"/>
    <xf numFmtId="0" fontId="23" fillId="6" borderId="0" xfId="0" applyFont="1" applyFill="1"/>
    <xf numFmtId="0" fontId="2" fillId="6" borderId="0" xfId="0" applyFont="1" applyFill="1"/>
    <xf numFmtId="9" fontId="4" fillId="6" borderId="0" xfId="2" applyFont="1" applyFill="1"/>
    <xf numFmtId="0" fontId="16" fillId="0" borderId="0" xfId="0" applyFont="1" applyAlignment="1">
      <alignment horizontal="left" vertical="top" wrapText="1"/>
    </xf>
    <xf numFmtId="0" fontId="0" fillId="0" borderId="0" xfId="0" applyAlignment="1">
      <alignment horizontal="left" vertical="top" wrapText="1"/>
    </xf>
  </cellXfs>
  <cellStyles count="5">
    <cellStyle name="Comma" xfId="3" builtinId="3"/>
    <cellStyle name="Currency" xfId="1" builtinId="4"/>
    <cellStyle name="Hyperlink" xfId="4" builtinId="8"/>
    <cellStyle name="Normal" xfId="0" builtinId="0"/>
    <cellStyle name="Percent" xfId="2" builtinId="5"/>
  </cellStyles>
  <dxfs count="190">
    <dxf>
      <font>
        <color rgb="FFFF0000"/>
      </font>
    </dxf>
    <dxf>
      <font>
        <color rgb="FFFF0000"/>
      </font>
    </dxf>
    <dxf>
      <font>
        <color rgb="FF006100"/>
      </font>
    </dxf>
    <dxf>
      <font>
        <color rgb="FFC00000"/>
      </font>
    </dxf>
    <dxf>
      <font>
        <color rgb="FF006100"/>
      </font>
    </dxf>
    <dxf>
      <font>
        <color rgb="FFC00000"/>
      </font>
    </dxf>
    <dxf>
      <font>
        <color rgb="FF006100"/>
      </font>
    </dxf>
    <dxf>
      <font>
        <color rgb="FFC00000"/>
      </font>
    </dxf>
    <dxf>
      <font>
        <color rgb="FF006100"/>
      </font>
    </dxf>
    <dxf>
      <font>
        <color rgb="FFC00000"/>
      </font>
    </dxf>
    <dxf>
      <font>
        <color rgb="FF006100"/>
      </font>
    </dxf>
    <dxf>
      <font>
        <color rgb="FFC00000"/>
      </font>
    </dxf>
    <dxf>
      <font>
        <color rgb="FF006100"/>
      </font>
    </dxf>
    <dxf>
      <font>
        <color rgb="FFC00000"/>
      </font>
    </dxf>
    <dxf>
      <font>
        <color rgb="FF006100"/>
      </font>
    </dxf>
    <dxf>
      <font>
        <color rgb="FFC00000"/>
      </font>
    </dxf>
    <dxf>
      <font>
        <color rgb="FF006100"/>
      </font>
    </dxf>
    <dxf>
      <font>
        <color rgb="FFC00000"/>
      </font>
    </dxf>
    <dxf>
      <font>
        <color rgb="FF006100"/>
      </font>
    </dxf>
    <dxf>
      <font>
        <color rgb="FFC00000"/>
      </font>
    </dxf>
    <dxf>
      <font>
        <color rgb="FF006100"/>
      </font>
    </dxf>
    <dxf>
      <font>
        <color rgb="FFC00000"/>
      </font>
    </dxf>
    <dxf>
      <font>
        <color rgb="FF006100"/>
      </font>
    </dxf>
    <dxf>
      <font>
        <color rgb="FFC00000"/>
      </font>
    </dxf>
    <dxf>
      <font>
        <color rgb="FF006100"/>
      </font>
    </dxf>
    <dxf>
      <font>
        <color rgb="FFC00000"/>
      </font>
    </dxf>
    <dxf>
      <font>
        <color rgb="FF006100"/>
      </font>
    </dxf>
    <dxf>
      <font>
        <color rgb="FFC00000"/>
      </font>
    </dxf>
    <dxf>
      <font>
        <color rgb="FF006100"/>
      </font>
    </dxf>
    <dxf>
      <font>
        <color rgb="FFC00000"/>
      </font>
    </dxf>
    <dxf>
      <font>
        <color rgb="FF006100"/>
      </font>
    </dxf>
    <dxf>
      <font>
        <color rgb="FFC00000"/>
      </font>
    </dxf>
    <dxf>
      <font>
        <color rgb="FF006100"/>
      </font>
    </dxf>
    <dxf>
      <font>
        <color rgb="FFC00000"/>
      </font>
    </dxf>
    <dxf>
      <font>
        <color rgb="FF9C0006"/>
      </font>
      <fill>
        <patternFill>
          <bgColor rgb="FFFFC7CE"/>
        </patternFill>
      </fill>
    </dxf>
    <dxf>
      <font>
        <color rgb="FF006100"/>
      </font>
    </dxf>
    <dxf>
      <font>
        <color rgb="FFC00000"/>
      </font>
    </dxf>
    <dxf>
      <font>
        <color rgb="FF006100"/>
      </font>
    </dxf>
    <dxf>
      <font>
        <color rgb="FFC00000"/>
      </font>
    </dxf>
    <dxf>
      <font>
        <color rgb="FF006100"/>
      </font>
    </dxf>
    <dxf>
      <font>
        <color rgb="FFC00000"/>
      </font>
    </dxf>
    <dxf>
      <font>
        <color rgb="FF006100"/>
      </font>
    </dxf>
    <dxf>
      <font>
        <color rgb="FFC00000"/>
      </font>
    </dxf>
    <dxf>
      <font>
        <color rgb="FF006100"/>
      </font>
    </dxf>
    <dxf>
      <font>
        <color rgb="FFC00000"/>
      </font>
    </dxf>
    <dxf>
      <font>
        <color rgb="FF006100"/>
      </font>
    </dxf>
    <dxf>
      <font>
        <color rgb="FFC00000"/>
      </font>
    </dxf>
    <dxf>
      <font>
        <color rgb="FF006100"/>
      </font>
    </dxf>
    <dxf>
      <font>
        <color rgb="FFC00000"/>
      </font>
    </dxf>
    <dxf>
      <font>
        <color rgb="FF006100"/>
      </font>
    </dxf>
    <dxf>
      <font>
        <color rgb="FFC00000"/>
      </font>
    </dxf>
    <dxf>
      <font>
        <color rgb="FF006100"/>
      </font>
    </dxf>
    <dxf>
      <font>
        <color rgb="FFC00000"/>
      </font>
    </dxf>
    <dxf>
      <font>
        <color rgb="FF006100"/>
      </font>
    </dxf>
    <dxf>
      <font>
        <color rgb="FFC00000"/>
      </font>
    </dxf>
    <dxf>
      <font>
        <color rgb="FF006100"/>
      </font>
    </dxf>
    <dxf>
      <font>
        <color rgb="FFC00000"/>
      </font>
    </dxf>
    <dxf>
      <font>
        <color rgb="FF9C0006"/>
      </font>
      <fill>
        <patternFill>
          <bgColor rgb="FFFFC7CE"/>
        </patternFill>
      </fill>
    </dxf>
    <dxf>
      <font>
        <color rgb="FF006100"/>
      </font>
    </dxf>
    <dxf>
      <font>
        <color rgb="FFC00000"/>
      </font>
    </dxf>
    <dxf>
      <font>
        <color rgb="FF006100"/>
      </font>
    </dxf>
    <dxf>
      <font>
        <color rgb="FFC00000"/>
      </font>
    </dxf>
    <dxf>
      <font>
        <color rgb="FF006100"/>
      </font>
    </dxf>
    <dxf>
      <font>
        <color rgb="FFC00000"/>
      </font>
    </dxf>
    <dxf>
      <font>
        <color rgb="FF006100"/>
      </font>
    </dxf>
    <dxf>
      <font>
        <color rgb="FFC00000"/>
      </font>
    </dxf>
    <dxf>
      <font>
        <color rgb="FF006100"/>
      </font>
    </dxf>
    <dxf>
      <font>
        <color rgb="FFC00000"/>
      </font>
    </dxf>
    <dxf>
      <font>
        <color rgb="FF006100"/>
      </font>
    </dxf>
    <dxf>
      <font>
        <color rgb="FFC00000"/>
      </font>
    </dxf>
    <dxf>
      <font>
        <color rgb="FF006100"/>
      </font>
    </dxf>
    <dxf>
      <font>
        <color rgb="FFC00000"/>
      </font>
    </dxf>
    <dxf>
      <font>
        <color rgb="FF006100"/>
      </font>
    </dxf>
    <dxf>
      <font>
        <color rgb="FFC00000"/>
      </font>
    </dxf>
    <dxf>
      <font>
        <color rgb="FF006100"/>
      </font>
    </dxf>
    <dxf>
      <font>
        <color rgb="FFC00000"/>
      </font>
    </dxf>
    <dxf>
      <font>
        <color rgb="FF006100"/>
      </font>
    </dxf>
    <dxf>
      <font>
        <color rgb="FFC00000"/>
      </font>
    </dxf>
    <dxf>
      <font>
        <color rgb="FF006100"/>
      </font>
    </dxf>
    <dxf>
      <font>
        <color rgb="FFC00000"/>
      </font>
    </dxf>
    <dxf>
      <font>
        <color rgb="FF006100"/>
      </font>
    </dxf>
    <dxf>
      <font>
        <color rgb="FFC00000"/>
      </font>
    </dxf>
    <dxf>
      <font>
        <color rgb="FF006100"/>
      </font>
    </dxf>
    <dxf>
      <font>
        <color rgb="FFC00000"/>
      </font>
    </dxf>
    <dxf>
      <font>
        <color rgb="FF006100"/>
      </font>
    </dxf>
    <dxf>
      <font>
        <color rgb="FFC00000"/>
      </font>
    </dxf>
    <dxf>
      <font>
        <color rgb="FF006100"/>
      </font>
    </dxf>
    <dxf>
      <font>
        <color rgb="FFC00000"/>
      </font>
    </dxf>
    <dxf>
      <font>
        <color rgb="FF006100"/>
      </font>
    </dxf>
    <dxf>
      <font>
        <color rgb="FFC00000"/>
      </font>
    </dxf>
    <dxf>
      <font>
        <color rgb="FF006100"/>
      </font>
    </dxf>
    <dxf>
      <font>
        <color rgb="FFC00000"/>
      </font>
    </dxf>
    <dxf>
      <font>
        <color rgb="FF006100"/>
      </font>
    </dxf>
    <dxf>
      <font>
        <color rgb="FFC00000"/>
      </font>
    </dxf>
    <dxf>
      <font>
        <color rgb="FF006100"/>
      </font>
    </dxf>
    <dxf>
      <font>
        <color rgb="FFC00000"/>
      </font>
    </dxf>
    <dxf>
      <font>
        <color rgb="FF006100"/>
      </font>
    </dxf>
    <dxf>
      <font>
        <color rgb="FFC00000"/>
      </font>
    </dxf>
    <dxf>
      <font>
        <color rgb="FF006100"/>
      </font>
    </dxf>
    <dxf>
      <font>
        <color rgb="FFC00000"/>
      </font>
    </dxf>
    <dxf>
      <font>
        <color rgb="FF006100"/>
      </font>
    </dxf>
    <dxf>
      <font>
        <color rgb="FFC00000"/>
      </font>
    </dxf>
    <dxf>
      <font>
        <color rgb="FF006100"/>
      </font>
    </dxf>
    <dxf>
      <font>
        <color rgb="FFC00000"/>
      </font>
    </dxf>
    <dxf>
      <font>
        <color rgb="FF006100"/>
      </font>
    </dxf>
    <dxf>
      <font>
        <color rgb="FFC00000"/>
      </font>
    </dxf>
    <dxf>
      <font>
        <color rgb="FF006100"/>
      </font>
    </dxf>
    <dxf>
      <font>
        <color rgb="FFC00000"/>
      </font>
    </dxf>
    <dxf>
      <font>
        <color rgb="FF006100"/>
      </font>
    </dxf>
    <dxf>
      <font>
        <color rgb="FFC00000"/>
      </font>
    </dxf>
    <dxf>
      <font>
        <color rgb="FF006100"/>
      </font>
    </dxf>
    <dxf>
      <font>
        <color rgb="FFC00000"/>
      </font>
    </dxf>
    <dxf>
      <font>
        <color rgb="FF006100"/>
      </font>
    </dxf>
    <dxf>
      <font>
        <color rgb="FFC00000"/>
      </font>
    </dxf>
    <dxf>
      <font>
        <color rgb="FF006100"/>
      </font>
    </dxf>
    <dxf>
      <font>
        <color rgb="FFC00000"/>
      </font>
    </dxf>
    <dxf>
      <font>
        <color rgb="FF006100"/>
      </font>
    </dxf>
    <dxf>
      <font>
        <color rgb="FFC00000"/>
      </font>
    </dxf>
    <dxf>
      <font>
        <color rgb="FF006100"/>
      </font>
    </dxf>
    <dxf>
      <font>
        <color rgb="FFC00000"/>
      </font>
    </dxf>
    <dxf>
      <font>
        <color rgb="FF006100"/>
      </font>
    </dxf>
    <dxf>
      <font>
        <color rgb="FFC00000"/>
      </font>
    </dxf>
    <dxf>
      <font>
        <color rgb="FF006100"/>
      </font>
    </dxf>
    <dxf>
      <font>
        <color rgb="FFC00000"/>
      </font>
    </dxf>
    <dxf>
      <font>
        <color rgb="FF006100"/>
      </font>
    </dxf>
    <dxf>
      <font>
        <color rgb="FFC00000"/>
      </font>
    </dxf>
    <dxf>
      <font>
        <color rgb="FF006100"/>
      </font>
    </dxf>
    <dxf>
      <font>
        <color rgb="FFC00000"/>
      </font>
    </dxf>
    <dxf>
      <font>
        <color rgb="FF006100"/>
      </font>
    </dxf>
    <dxf>
      <font>
        <color rgb="FFC00000"/>
      </font>
    </dxf>
    <dxf>
      <font>
        <color rgb="FF006100"/>
      </font>
    </dxf>
    <dxf>
      <font>
        <color rgb="FFC00000"/>
      </font>
    </dxf>
    <dxf>
      <font>
        <color rgb="FF006100"/>
      </font>
    </dxf>
    <dxf>
      <font>
        <color rgb="FFC00000"/>
      </font>
    </dxf>
    <dxf>
      <font>
        <color rgb="FF006100"/>
      </font>
    </dxf>
    <dxf>
      <font>
        <color rgb="FFC00000"/>
      </font>
    </dxf>
    <dxf>
      <font>
        <color rgb="FF006100"/>
      </font>
    </dxf>
    <dxf>
      <font>
        <color rgb="FFC00000"/>
      </font>
    </dxf>
    <dxf>
      <font>
        <color rgb="FF006100"/>
      </font>
    </dxf>
    <dxf>
      <font>
        <color rgb="FFC00000"/>
      </font>
    </dxf>
    <dxf>
      <font>
        <color rgb="FF006100"/>
      </font>
    </dxf>
    <dxf>
      <font>
        <color rgb="FFC00000"/>
      </font>
    </dxf>
    <dxf>
      <font>
        <color rgb="FF006100"/>
      </font>
    </dxf>
    <dxf>
      <font>
        <color rgb="FFC00000"/>
      </font>
    </dxf>
    <dxf>
      <font>
        <color rgb="FF006100"/>
      </font>
    </dxf>
    <dxf>
      <font>
        <color rgb="FFC00000"/>
      </font>
    </dxf>
    <dxf>
      <font>
        <color rgb="FF006100"/>
      </font>
    </dxf>
    <dxf>
      <font>
        <color rgb="FFC00000"/>
      </font>
    </dxf>
    <dxf>
      <font>
        <color rgb="FF006100"/>
      </font>
    </dxf>
    <dxf>
      <font>
        <color rgb="FFC00000"/>
      </font>
    </dxf>
    <dxf>
      <font>
        <color rgb="FF006100"/>
      </font>
    </dxf>
    <dxf>
      <font>
        <color rgb="FFC00000"/>
      </font>
    </dxf>
    <dxf>
      <font>
        <color rgb="FF006100"/>
      </font>
    </dxf>
    <dxf>
      <font>
        <color rgb="FFC00000"/>
      </font>
    </dxf>
    <dxf>
      <font>
        <color rgb="FF006100"/>
      </font>
    </dxf>
    <dxf>
      <font>
        <color rgb="FFC00000"/>
      </font>
    </dxf>
    <dxf>
      <font>
        <color rgb="FF006100"/>
      </font>
    </dxf>
    <dxf>
      <font>
        <color rgb="FFC00000"/>
      </font>
    </dxf>
    <dxf>
      <font>
        <color rgb="FF006100"/>
      </font>
    </dxf>
    <dxf>
      <font>
        <color rgb="FFC00000"/>
      </font>
    </dxf>
    <dxf>
      <font>
        <color rgb="FF006100"/>
      </font>
    </dxf>
    <dxf>
      <font>
        <color rgb="FFC00000"/>
      </font>
    </dxf>
    <dxf>
      <font>
        <color rgb="FF006100"/>
      </font>
    </dxf>
    <dxf>
      <font>
        <color rgb="FFC00000"/>
      </font>
    </dxf>
    <dxf>
      <font>
        <color rgb="FF006100"/>
      </font>
    </dxf>
    <dxf>
      <font>
        <color rgb="FFC00000"/>
      </font>
    </dxf>
    <dxf>
      <font>
        <color rgb="FF006100"/>
      </font>
    </dxf>
    <dxf>
      <font>
        <color rgb="FFC00000"/>
      </font>
    </dxf>
    <dxf>
      <font>
        <color rgb="FF006100"/>
      </font>
    </dxf>
    <dxf>
      <font>
        <color rgb="FFC00000"/>
      </font>
    </dxf>
    <dxf>
      <font>
        <color rgb="FF006100"/>
      </font>
    </dxf>
    <dxf>
      <font>
        <color rgb="FFC00000"/>
      </font>
    </dxf>
    <dxf>
      <font>
        <color rgb="FF006100"/>
      </font>
    </dxf>
    <dxf>
      <font>
        <color rgb="FFC00000"/>
      </font>
    </dxf>
    <dxf>
      <font>
        <color rgb="FF006100"/>
      </font>
    </dxf>
    <dxf>
      <font>
        <color rgb="FFC00000"/>
      </font>
    </dxf>
    <dxf>
      <font>
        <color rgb="FF006100"/>
      </font>
    </dxf>
    <dxf>
      <font>
        <color rgb="FFC00000"/>
      </font>
    </dxf>
    <dxf>
      <font>
        <color rgb="FF006100"/>
      </font>
    </dxf>
    <dxf>
      <font>
        <color rgb="FFC00000"/>
      </font>
    </dxf>
    <dxf>
      <font>
        <color rgb="FF006100"/>
      </font>
    </dxf>
    <dxf>
      <font>
        <color rgb="FFC00000"/>
      </font>
    </dxf>
    <dxf>
      <font>
        <color rgb="FF006100"/>
      </font>
    </dxf>
    <dxf>
      <font>
        <color rgb="FFC00000"/>
      </font>
    </dxf>
    <dxf>
      <font>
        <color rgb="FF006100"/>
      </font>
    </dxf>
    <dxf>
      <font>
        <color rgb="FFC00000"/>
      </font>
    </dxf>
    <dxf>
      <font>
        <color rgb="FF006100"/>
      </font>
    </dxf>
    <dxf>
      <font>
        <color rgb="FFC00000"/>
      </font>
    </dxf>
    <dxf>
      <font>
        <color rgb="FF006100"/>
      </font>
    </dxf>
    <dxf>
      <font>
        <color rgb="FFC00000"/>
      </font>
    </dxf>
  </dxfs>
  <tableStyles count="0" defaultTableStyle="TableStyleMedium2" defaultPivotStyle="PivotStyleLight16"/>
  <colors>
    <mruColors>
      <color rgb="FFE8215F"/>
      <color rgb="FFAA216B"/>
      <color rgb="FFEF6A45"/>
      <color rgb="FF78BDBC"/>
      <color rgb="FFB8BD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x:/s/Advocacy/EXsiDJ2_mO5CkVApQrKnWhsBGmSSSSNaqies2IDUUVnT2Q?e=MiRuNd&amp;nav=MTVfezU3MzREQUYxLUMyOTctNENGNS1BNjZCLTBDNjVFMjEyMzNGM30" TargetMode="External"/><Relationship Id="rId13" Type="http://schemas.openxmlformats.org/officeDocument/2006/relationships/hyperlink" Target="../../../:x:/s/Advocacy/EXsiDJ2_mO5CkVApQrKnWhsBGmSSSSNaqies2IDUUVnT2Q?e=2lYmGu&amp;nav=MTVfezNGRUZGRDQyLTFDNjMtNEQ3Ri1BOEEwLUMyQkQxOTI4ODlCOX0" TargetMode="External"/><Relationship Id="rId3" Type="http://schemas.openxmlformats.org/officeDocument/2006/relationships/hyperlink" Target="../../../:x:/s/Advocacy/EXsiDJ2_mO5CkVApQrKnWhsBGmSSSSNaqies2IDUUVnT2Q?e=dE6TH9&amp;nav=MTVfezJCMjBEREE3LTk5MjMtNDZBOC05Q0Q5LUJBNjVCMzMyOTc0NX0" TargetMode="External"/><Relationship Id="rId7" Type="http://schemas.openxmlformats.org/officeDocument/2006/relationships/hyperlink" Target="../../../:x:/s/Advocacy/EXsiDJ2_mO5CkVApQrKnWhsBGmSSSSNaqies2IDUUVnT2Q?e=EapEbC&amp;nav=MTVfezg4MjEyRUI1LTkyMzQtNDYxRi05Nzg4LUZDOTUzNEExRDdDRX0" TargetMode="External"/><Relationship Id="rId12" Type="http://schemas.openxmlformats.org/officeDocument/2006/relationships/hyperlink" Target="../../../:x:/s/Advocacy/EXsiDJ2_mO5CkVApQrKnWhsBGmSSSSNaqies2IDUUVnT2Q?e=KPPb8H&amp;nav=MTVfezZCMTY2NjZGLURFMTktNDlDMS04NzNBLUFDQzQzMEVGMUE1MX0" TargetMode="External"/><Relationship Id="rId2" Type="http://schemas.openxmlformats.org/officeDocument/2006/relationships/hyperlink" Target="../../../:x:/s/Advocacy/EXsiDJ2_mO5CkVApQrKnWhsBGmSSSSNaqies2IDUUVnT2Q?e=BiJvbl&amp;nav=MTVfe0NDQUYyRTRDLTNGMjMtNDUxRC05QzNCLTdGRTFENUFFQUM4Nn0" TargetMode="External"/><Relationship Id="rId1" Type="http://schemas.openxmlformats.org/officeDocument/2006/relationships/hyperlink" Target="../../../:x:/s/Advocacy/EXsiDJ2_mO5CkVApQrKnWhsBGmSSSSNaqies2IDUUVnT2Q?e=Yc1QFx&amp;nav=MTVfe0FERUZFMzMzLTVCNUYtNDlDQS1BN0M1LUEzRkVCQ0REMDY5Mn0" TargetMode="External"/><Relationship Id="rId6" Type="http://schemas.openxmlformats.org/officeDocument/2006/relationships/hyperlink" Target="../../../:x:/s/Advocacy/EXsiDJ2_mO5CkVApQrKnWhsBGmSSSSNaqies2IDUUVnT2Q?e=PM8DDY&amp;nav=MTVfe0ZFRjdFMkQ3LTk3RkMtNDE2NC04ODMxLUI5OEVCNjhENTYxMH0" TargetMode="External"/><Relationship Id="rId11" Type="http://schemas.openxmlformats.org/officeDocument/2006/relationships/hyperlink" Target="../../../:x:/s/Advocacy/EXsiDJ2_mO5CkVApQrKnWhsBGmSSSSNaqies2IDUUVnT2Q?e=qULNDO&amp;nav=MTVfezQ0MkMzOEE5LTY2ODMtNEU1MS1CODVFLTg5ODVCOTIxOTRBN30" TargetMode="External"/><Relationship Id="rId5" Type="http://schemas.openxmlformats.org/officeDocument/2006/relationships/hyperlink" Target="../../../:x:/s/Advocacy/EXsiDJ2_mO5CkVApQrKnWhsBGmSSSSNaqies2IDUUVnT2Q?e=5bp0k3&amp;nav=MTVfezgwRjlGQTg1LTVFQzYtNEVCOS1BNjAyLTNGMjgyNkNFNUIwOX0" TargetMode="External"/><Relationship Id="rId10" Type="http://schemas.openxmlformats.org/officeDocument/2006/relationships/hyperlink" Target="../../../:x:/s/Advocacy/EXsiDJ2_mO5CkVApQrKnWhsBGmSSSSNaqies2IDUUVnT2Q?e=H1mEAf&amp;nav=MTVfezI0MTM4ODY5LUVBOEEtNDkyMC1CN0MwLTg2QzM0RTJDQ0RCQn0" TargetMode="External"/><Relationship Id="rId4" Type="http://schemas.openxmlformats.org/officeDocument/2006/relationships/hyperlink" Target="../../../:x:/s/Advocacy/EXsiDJ2_mO5CkVApQrKnWhsBGmSSSSNaqies2IDUUVnT2Q?e=GiN8Hr&amp;nav=MTVfe0E5MzM3OUI4LTkzNjYtNDlEMy1CRkUyLUVFRjc3ODU4RDlDOH0" TargetMode="External"/><Relationship Id="rId9" Type="http://schemas.openxmlformats.org/officeDocument/2006/relationships/hyperlink" Target="../../../:x:/s/Advocacy/EXsiDJ2_mO5CkVApQrKnWhsBGmSSSSNaqies2IDUUVnT2Q?e=gW8Vef&amp;nav=MTVfe0JDRTQ5RjMzLUQ1QTMtNDA2QS04RjMzLTZCNDQ2MDQzRTE2RH0" TargetMode="External"/><Relationship Id="rId14" Type="http://schemas.openxmlformats.org/officeDocument/2006/relationships/hyperlink" Target="https://www.fincap.org.nz/images/appendix-fincap-voices-report-2023.pdf" TargetMode="External"/></Relationships>
</file>

<file path=xl/worksheets/_rels/sheet10.xml.rels><?xml version="1.0" encoding="UTF-8" standalone="yes"?>
<Relationships xmlns="http://schemas.openxmlformats.org/package/2006/relationships"><Relationship Id="rId1" Type="http://schemas.openxmlformats.org/officeDocument/2006/relationships/hyperlink" Target="https://www.fincap.org.nz/images/appendix-fincap-voices-report-2023.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www.fincap.org.nz/images/appendix-fincap-voices-report-2023.pdf"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s://www.fincap.org.nz/images/appendix-fincap-voices-report-2023.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www.fincap.org.nz/images/appendix-fincap-voices-report-2023.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hyperlink" Target="https://www.fincap.org.nz/images/appendix-fincap-voices-report-2023.pdf" TargetMode="External"/><Relationship Id="rId1" Type="http://schemas.openxmlformats.org/officeDocument/2006/relationships/hyperlink" Target="https://www.fincap.org.nz/images/appendix-fincap-voices-report-2023.pdf"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www.fincap.org.nz/images/appendix-fincap-voices-report-2023.pdf"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www.fincap.org.nz/images/appendix-fincap-voices-report-2023.pdf"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s://www.fincap.org.nz/images/appendix-fincap-voices-report-2023.pdf" TargetMode="External"/></Relationships>
</file>

<file path=xl/worksheets/_rels/sheet9.xml.rels><?xml version="1.0" encoding="UTF-8" standalone="yes"?>
<Relationships xmlns="http://schemas.openxmlformats.org/package/2006/relationships"><Relationship Id="rId1" Type="http://schemas.openxmlformats.org/officeDocument/2006/relationships/hyperlink" Target="https://www.fincap.org.nz/images/appendix-fincap-voices-report-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D70338-2FA4-4BA6-97A2-77960ED9D8EF}">
  <sheetPr>
    <tabColor rgb="FFE8215F"/>
  </sheetPr>
  <dimension ref="A1:C31"/>
  <sheetViews>
    <sheetView tabSelected="1" zoomScale="85" zoomScaleNormal="85" workbookViewId="0">
      <selection activeCell="A9" sqref="A9"/>
    </sheetView>
  </sheetViews>
  <sheetFormatPr defaultRowHeight="15" x14ac:dyDescent="0.25"/>
  <cols>
    <col min="2" max="2" width="37.28515625" bestFit="1" customWidth="1"/>
    <col min="3" max="3" width="100" customWidth="1"/>
    <col min="4" max="4" width="67.7109375" customWidth="1"/>
  </cols>
  <sheetData>
    <row r="1" spans="1:3" ht="26.25" x14ac:dyDescent="0.4">
      <c r="A1" s="85" t="s">
        <v>0</v>
      </c>
      <c r="B1" s="86"/>
      <c r="C1" s="86"/>
    </row>
    <row r="2" spans="1:3" ht="21" x14ac:dyDescent="0.35">
      <c r="A2" s="47" t="s">
        <v>1</v>
      </c>
    </row>
    <row r="4" spans="1:3" ht="15" customHeight="1" x14ac:dyDescent="0.25">
      <c r="A4" s="91" t="s">
        <v>2</v>
      </c>
      <c r="B4" s="91"/>
      <c r="C4" s="91"/>
    </row>
    <row r="5" spans="1:3" x14ac:dyDescent="0.25">
      <c r="A5" s="91"/>
      <c r="B5" s="91"/>
      <c r="C5" s="91"/>
    </row>
    <row r="6" spans="1:3" x14ac:dyDescent="0.25">
      <c r="A6" s="91"/>
      <c r="B6" s="91"/>
      <c r="C6" s="91"/>
    </row>
    <row r="7" spans="1:3" x14ac:dyDescent="0.25">
      <c r="A7" s="91"/>
      <c r="B7" s="91"/>
      <c r="C7" s="91"/>
    </row>
    <row r="8" spans="1:3" x14ac:dyDescent="0.25">
      <c r="A8" s="91"/>
      <c r="B8" s="91"/>
      <c r="C8" s="91"/>
    </row>
    <row r="9" spans="1:3" x14ac:dyDescent="0.25">
      <c r="A9" s="78" t="s">
        <v>3</v>
      </c>
      <c r="B9" s="79"/>
      <c r="C9" s="79"/>
    </row>
    <row r="10" spans="1:3" x14ac:dyDescent="0.25">
      <c r="B10" s="79"/>
      <c r="C10" s="79"/>
    </row>
    <row r="11" spans="1:3" ht="18" customHeight="1" x14ac:dyDescent="0.25">
      <c r="A11" s="92" t="s">
        <v>4</v>
      </c>
      <c r="B11" s="92"/>
      <c r="C11" s="92"/>
    </row>
    <row r="12" spans="1:3" ht="15" customHeight="1" x14ac:dyDescent="0.25">
      <c r="A12" s="92"/>
      <c r="B12" s="92"/>
      <c r="C12" s="92"/>
    </row>
    <row r="13" spans="1:3" x14ac:dyDescent="0.25">
      <c r="A13" s="92"/>
      <c r="B13" s="92"/>
      <c r="C13" s="92"/>
    </row>
    <row r="15" spans="1:3" x14ac:dyDescent="0.25">
      <c r="A15" t="s">
        <v>5</v>
      </c>
      <c r="B15" s="79"/>
      <c r="C15" s="79"/>
    </row>
    <row r="17" spans="1:3" ht="21" x14ac:dyDescent="0.35">
      <c r="A17" s="47" t="s">
        <v>6</v>
      </c>
    </row>
    <row r="18" spans="1:3" x14ac:dyDescent="0.25">
      <c r="A18" s="7" t="s">
        <v>7</v>
      </c>
      <c r="B18" s="7" t="s">
        <v>8</v>
      </c>
      <c r="C18" s="7" t="s">
        <v>9</v>
      </c>
    </row>
    <row r="19" spans="1:3" x14ac:dyDescent="0.25">
      <c r="A19">
        <v>1</v>
      </c>
      <c r="B19" s="15" t="s">
        <v>10</v>
      </c>
      <c r="C19" t="s">
        <v>11</v>
      </c>
    </row>
    <row r="20" spans="1:3" x14ac:dyDescent="0.25">
      <c r="A20">
        <v>2</v>
      </c>
      <c r="B20" s="15" t="s">
        <v>12</v>
      </c>
      <c r="C20" t="s">
        <v>13</v>
      </c>
    </row>
    <row r="21" spans="1:3" x14ac:dyDescent="0.25">
      <c r="A21" s="77">
        <v>3</v>
      </c>
      <c r="B21" s="15" t="s">
        <v>14</v>
      </c>
      <c r="C21" t="s">
        <v>15</v>
      </c>
    </row>
    <row r="22" spans="1:3" x14ac:dyDescent="0.25">
      <c r="A22">
        <v>4</v>
      </c>
      <c r="B22" s="15" t="s">
        <v>16</v>
      </c>
      <c r="C22" t="s">
        <v>17</v>
      </c>
    </row>
    <row r="23" spans="1:3" x14ac:dyDescent="0.25">
      <c r="A23">
        <v>5</v>
      </c>
      <c r="B23" s="15" t="s">
        <v>18</v>
      </c>
      <c r="C23" t="s">
        <v>19</v>
      </c>
    </row>
    <row r="24" spans="1:3" x14ac:dyDescent="0.25">
      <c r="A24">
        <v>6</v>
      </c>
      <c r="B24" s="15" t="s">
        <v>20</v>
      </c>
      <c r="C24" t="s">
        <v>21</v>
      </c>
    </row>
    <row r="25" spans="1:3" x14ac:dyDescent="0.25">
      <c r="A25">
        <v>7</v>
      </c>
      <c r="B25" s="15" t="s">
        <v>22</v>
      </c>
      <c r="C25" t="s">
        <v>23</v>
      </c>
    </row>
    <row r="26" spans="1:3" x14ac:dyDescent="0.25">
      <c r="A26">
        <v>8</v>
      </c>
      <c r="B26" s="15" t="s">
        <v>24</v>
      </c>
      <c r="C26" t="s">
        <v>25</v>
      </c>
    </row>
    <row r="27" spans="1:3" x14ac:dyDescent="0.25">
      <c r="A27">
        <v>9</v>
      </c>
      <c r="B27" s="15" t="s">
        <v>26</v>
      </c>
      <c r="C27" t="s">
        <v>27</v>
      </c>
    </row>
    <row r="28" spans="1:3" x14ac:dyDescent="0.25">
      <c r="A28">
        <v>10</v>
      </c>
      <c r="B28" s="15" t="s">
        <v>28</v>
      </c>
      <c r="C28" t="s">
        <v>29</v>
      </c>
    </row>
    <row r="29" spans="1:3" x14ac:dyDescent="0.25">
      <c r="A29">
        <v>11</v>
      </c>
      <c r="B29" s="15" t="s">
        <v>30</v>
      </c>
      <c r="C29" t="s">
        <v>31</v>
      </c>
    </row>
    <row r="30" spans="1:3" x14ac:dyDescent="0.25">
      <c r="A30">
        <v>12</v>
      </c>
      <c r="B30" s="15" t="s">
        <v>32</v>
      </c>
      <c r="C30" t="s">
        <v>33</v>
      </c>
    </row>
    <row r="31" spans="1:3" x14ac:dyDescent="0.25">
      <c r="A31">
        <v>13</v>
      </c>
      <c r="B31" s="15" t="s">
        <v>34</v>
      </c>
      <c r="C31" t="s">
        <v>35</v>
      </c>
    </row>
  </sheetData>
  <mergeCells count="2">
    <mergeCell ref="A4:C8"/>
    <mergeCell ref="A11:C13"/>
  </mergeCells>
  <hyperlinks>
    <hyperlink ref="B19" r:id="rId1" xr:uid="{316EC3E2-F470-4568-9408-31624778BB59}"/>
    <hyperlink ref="B20" r:id="rId2" xr:uid="{21D1FA81-26C3-4725-AA31-896CC1875BB5}"/>
    <hyperlink ref="B21" r:id="rId3" xr:uid="{16644B73-6C9B-4B85-B696-BBA4AFDC889D}"/>
    <hyperlink ref="B22" r:id="rId4" xr:uid="{D2EDF5AC-375F-468F-93F0-7B7080ACF712}"/>
    <hyperlink ref="B23" r:id="rId5" xr:uid="{D823723D-C91A-4B30-B82C-9A58556CEDF9}"/>
    <hyperlink ref="B24" r:id="rId6" xr:uid="{700B57B0-8B59-45CA-8190-124FF0789FE9}"/>
    <hyperlink ref="B25" r:id="rId7" xr:uid="{2C37021C-1008-4D92-8320-79757F76BE1A}"/>
    <hyperlink ref="B26" r:id="rId8" xr:uid="{2F82DA41-366B-4582-A525-37B05BD8DC40}"/>
    <hyperlink ref="B27" r:id="rId9" xr:uid="{D756E96E-ACA3-4AAF-9EAA-BC2C35D985CC}"/>
    <hyperlink ref="B28" r:id="rId10" xr:uid="{BD32753C-2509-4CB0-AFCA-F9E929BC8E0B}"/>
    <hyperlink ref="B29" r:id="rId11" xr:uid="{BD5925ED-CD3C-4A5B-A4F9-216025230298}"/>
    <hyperlink ref="B30" r:id="rId12" xr:uid="{6B13C9A3-0077-4AC4-BD46-B91DE55893E9}"/>
    <hyperlink ref="B31" r:id="rId13" xr:uid="{0A012DB3-4EB7-42D8-8125-9FA16103B94F}"/>
    <hyperlink ref="A9" r:id="rId14" xr:uid="{19FB9EE0-73A9-4B28-B479-AABE5A6583A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E49F33-D5A3-406A-8F33-6B446043E16D}">
  <dimension ref="A1:K210"/>
  <sheetViews>
    <sheetView topLeftCell="A194" zoomScale="85" zoomScaleNormal="85" workbookViewId="0">
      <selection activeCell="A2" sqref="A2"/>
    </sheetView>
  </sheetViews>
  <sheetFormatPr defaultRowHeight="15" x14ac:dyDescent="0.25"/>
  <cols>
    <col min="2" max="2" width="12.28515625" bestFit="1" customWidth="1"/>
    <col min="3" max="3" width="26.85546875" customWidth="1"/>
    <col min="4" max="6" width="13.7109375" bestFit="1" customWidth="1"/>
    <col min="7" max="7" width="16.5703125" customWidth="1"/>
    <col min="8" max="8" width="21.28515625" customWidth="1"/>
    <col min="9" max="9" width="20.140625" customWidth="1"/>
    <col min="10" max="10" width="21.42578125" customWidth="1"/>
    <col min="11" max="11" width="20.7109375" customWidth="1"/>
  </cols>
  <sheetData>
    <row r="1" spans="1:11" ht="21" x14ac:dyDescent="0.35">
      <c r="A1" s="87" t="s">
        <v>270</v>
      </c>
      <c r="B1" s="86"/>
      <c r="C1" s="86"/>
      <c r="D1" s="86"/>
      <c r="E1" s="86"/>
      <c r="F1" s="86"/>
      <c r="G1" s="86"/>
      <c r="H1" s="86"/>
      <c r="I1" s="86"/>
      <c r="J1" s="86"/>
      <c r="K1" s="86"/>
    </row>
    <row r="2" spans="1:11" x14ac:dyDescent="0.25">
      <c r="A2" s="15" t="s">
        <v>271</v>
      </c>
    </row>
    <row r="4" spans="1:11" ht="18.75" x14ac:dyDescent="0.3">
      <c r="A4" s="46" t="s">
        <v>180</v>
      </c>
    </row>
    <row r="6" spans="1:11" x14ac:dyDescent="0.25">
      <c r="A6" s="7" t="s">
        <v>272</v>
      </c>
      <c r="B6" s="19"/>
      <c r="C6" s="19"/>
      <c r="D6" s="19"/>
      <c r="E6" s="19"/>
      <c r="F6" s="19"/>
      <c r="G6" s="19"/>
      <c r="H6" s="19"/>
      <c r="I6" s="19"/>
      <c r="J6" s="19"/>
      <c r="K6" s="19"/>
    </row>
    <row r="7" spans="1:11" x14ac:dyDescent="0.25">
      <c r="A7" s="1" t="s">
        <v>38</v>
      </c>
      <c r="B7" s="1" t="s">
        <v>182</v>
      </c>
      <c r="C7" s="1" t="s">
        <v>273</v>
      </c>
      <c r="D7" s="1">
        <v>2021</v>
      </c>
      <c r="E7" s="1">
        <v>2022</v>
      </c>
      <c r="F7" s="1">
        <v>2023</v>
      </c>
      <c r="G7" s="1">
        <v>2024</v>
      </c>
      <c r="H7" s="1" t="s">
        <v>184</v>
      </c>
      <c r="I7" s="1" t="s">
        <v>66</v>
      </c>
      <c r="J7" s="1" t="s">
        <v>185</v>
      </c>
      <c r="K7" s="1" t="s">
        <v>68</v>
      </c>
    </row>
    <row r="8" spans="1:11" x14ac:dyDescent="0.25">
      <c r="A8">
        <v>2.2999999999999998</v>
      </c>
      <c r="B8" t="s">
        <v>188</v>
      </c>
      <c r="C8" t="s">
        <v>95</v>
      </c>
      <c r="D8" s="23">
        <v>854.26</v>
      </c>
      <c r="E8" s="23">
        <v>700</v>
      </c>
      <c r="F8" s="23">
        <v>842.31</v>
      </c>
      <c r="G8" s="23">
        <v>875.1</v>
      </c>
      <c r="H8" s="23">
        <f t="shared" ref="H8:H24" si="0">SUM(G8-F8)</f>
        <v>32.790000000000077</v>
      </c>
      <c r="I8" s="12">
        <f t="shared" ref="I8:I24" si="1">SUM(G8-F8)/F8</f>
        <v>3.8928660469423469E-2</v>
      </c>
      <c r="J8" s="23">
        <f t="shared" ref="J8:J24" si="2">SUM(G8-D8)</f>
        <v>20.840000000000032</v>
      </c>
      <c r="K8" s="12">
        <f t="shared" ref="K8:K24" si="3">SUM(G8-D8)/D8</f>
        <v>2.4395383138622939E-2</v>
      </c>
    </row>
    <row r="9" spans="1:11" x14ac:dyDescent="0.25">
      <c r="A9">
        <v>2.2999999999999998</v>
      </c>
      <c r="B9" t="s">
        <v>188</v>
      </c>
      <c r="C9" t="s">
        <v>96</v>
      </c>
      <c r="D9" s="23">
        <v>743.75</v>
      </c>
      <c r="E9" s="23">
        <v>771</v>
      </c>
      <c r="F9" s="23">
        <v>605.48</v>
      </c>
      <c r="G9" s="23">
        <v>824.06</v>
      </c>
      <c r="H9" s="23">
        <f t="shared" si="0"/>
        <v>218.57999999999993</v>
      </c>
      <c r="I9" s="12">
        <f t="shared" si="1"/>
        <v>0.36100284072141098</v>
      </c>
      <c r="J9" s="23">
        <f t="shared" si="2"/>
        <v>80.309999999999945</v>
      </c>
      <c r="K9" s="12">
        <f t="shared" si="3"/>
        <v>0.10797983193277304</v>
      </c>
    </row>
    <row r="10" spans="1:11" x14ac:dyDescent="0.25">
      <c r="A10">
        <v>2.2999999999999998</v>
      </c>
      <c r="B10" t="s">
        <v>188</v>
      </c>
      <c r="C10" t="s">
        <v>97</v>
      </c>
      <c r="D10" s="23">
        <v>572.97</v>
      </c>
      <c r="E10" s="23">
        <v>673.28</v>
      </c>
      <c r="F10" s="23">
        <v>764.42</v>
      </c>
      <c r="G10" s="23">
        <v>783.24</v>
      </c>
      <c r="H10" s="23">
        <f t="shared" si="0"/>
        <v>18.82000000000005</v>
      </c>
      <c r="I10" s="12">
        <f t="shared" si="1"/>
        <v>2.4619973313100195E-2</v>
      </c>
      <c r="J10" s="23">
        <f t="shared" si="2"/>
        <v>210.26999999999998</v>
      </c>
      <c r="K10" s="12">
        <f t="shared" si="3"/>
        <v>0.36698256453217443</v>
      </c>
    </row>
    <row r="11" spans="1:11" x14ac:dyDescent="0.25">
      <c r="A11">
        <v>2.2999999999999998</v>
      </c>
      <c r="B11" t="s">
        <v>188</v>
      </c>
      <c r="C11" t="s">
        <v>98</v>
      </c>
      <c r="D11" s="23">
        <v>831.13</v>
      </c>
      <c r="E11" s="23">
        <v>850.2</v>
      </c>
      <c r="F11" s="23">
        <v>854.14</v>
      </c>
      <c r="G11" s="23">
        <v>952</v>
      </c>
      <c r="H11" s="23">
        <f t="shared" si="0"/>
        <v>97.860000000000014</v>
      </c>
      <c r="I11" s="12">
        <f t="shared" si="1"/>
        <v>0.11457138174069827</v>
      </c>
      <c r="J11" s="23">
        <f t="shared" si="2"/>
        <v>120.87</v>
      </c>
      <c r="K11" s="12">
        <f t="shared" si="3"/>
        <v>0.14542851298834117</v>
      </c>
    </row>
    <row r="12" spans="1:11" x14ac:dyDescent="0.25">
      <c r="A12">
        <v>2.2999999999999998</v>
      </c>
      <c r="B12" t="s">
        <v>188</v>
      </c>
      <c r="C12" t="s">
        <v>99</v>
      </c>
      <c r="D12" s="23">
        <v>784.17</v>
      </c>
      <c r="E12" s="23">
        <v>956.81</v>
      </c>
      <c r="F12" s="23">
        <v>953.49</v>
      </c>
      <c r="G12" s="23">
        <v>979.91</v>
      </c>
      <c r="H12" s="23">
        <f t="shared" si="0"/>
        <v>26.419999999999959</v>
      </c>
      <c r="I12" s="12">
        <f t="shared" si="1"/>
        <v>2.7708733180211602E-2</v>
      </c>
      <c r="J12" s="23">
        <f t="shared" si="2"/>
        <v>195.74</v>
      </c>
      <c r="K12" s="12">
        <f t="shared" si="3"/>
        <v>0.24961424180981168</v>
      </c>
    </row>
    <row r="13" spans="1:11" x14ac:dyDescent="0.25">
      <c r="A13">
        <v>2.2999999999999998</v>
      </c>
      <c r="B13" t="s">
        <v>188</v>
      </c>
      <c r="C13" t="s">
        <v>100</v>
      </c>
      <c r="D13" s="23">
        <v>765</v>
      </c>
      <c r="E13" s="23">
        <v>831.27</v>
      </c>
      <c r="F13" s="23">
        <v>954.66</v>
      </c>
      <c r="G13" s="23">
        <v>973.79</v>
      </c>
      <c r="H13" s="23">
        <f t="shared" si="0"/>
        <v>19.129999999999995</v>
      </c>
      <c r="I13" s="12">
        <f t="shared" si="1"/>
        <v>2.003854775522175E-2</v>
      </c>
      <c r="J13" s="23">
        <f t="shared" si="2"/>
        <v>208.78999999999996</v>
      </c>
      <c r="K13" s="12">
        <f t="shared" si="3"/>
        <v>0.27292810457516337</v>
      </c>
    </row>
    <row r="14" spans="1:11" x14ac:dyDescent="0.25">
      <c r="A14">
        <v>2.2999999999999998</v>
      </c>
      <c r="B14" t="s">
        <v>188</v>
      </c>
      <c r="C14" t="s">
        <v>101</v>
      </c>
      <c r="D14" s="23">
        <v>643.04999999999995</v>
      </c>
      <c r="E14" s="23">
        <v>716.76</v>
      </c>
      <c r="F14" s="23">
        <v>908.44</v>
      </c>
      <c r="G14" s="23">
        <v>880.66</v>
      </c>
      <c r="H14" s="23">
        <f t="shared" si="0"/>
        <v>-27.780000000000086</v>
      </c>
      <c r="I14" s="12">
        <f t="shared" si="1"/>
        <v>-3.0579895204966848E-2</v>
      </c>
      <c r="J14" s="23">
        <f t="shared" si="2"/>
        <v>237.61</v>
      </c>
      <c r="K14" s="12">
        <f t="shared" si="3"/>
        <v>0.3695047041443123</v>
      </c>
    </row>
    <row r="15" spans="1:11" x14ac:dyDescent="0.25">
      <c r="A15">
        <v>2.2999999999999998</v>
      </c>
      <c r="B15" t="s">
        <v>188</v>
      </c>
      <c r="C15" t="s">
        <v>51</v>
      </c>
      <c r="D15" s="23">
        <v>581.79999999999995</v>
      </c>
      <c r="E15" s="23">
        <v>651.37</v>
      </c>
      <c r="F15" s="23">
        <v>700.4</v>
      </c>
      <c r="G15" s="23">
        <v>719.66</v>
      </c>
      <c r="H15" s="23">
        <f t="shared" si="0"/>
        <v>19.259999999999991</v>
      </c>
      <c r="I15" s="12">
        <f t="shared" si="1"/>
        <v>2.7498572244431741E-2</v>
      </c>
      <c r="J15" s="23">
        <f t="shared" si="2"/>
        <v>137.86000000000001</v>
      </c>
      <c r="K15" s="12">
        <f t="shared" si="3"/>
        <v>0.23695427982124445</v>
      </c>
    </row>
    <row r="16" spans="1:11" x14ac:dyDescent="0.25">
      <c r="A16">
        <v>2.2999999999999998</v>
      </c>
      <c r="B16" t="s">
        <v>188</v>
      </c>
      <c r="C16" t="s">
        <v>103</v>
      </c>
      <c r="D16" s="23">
        <v>611.03</v>
      </c>
      <c r="E16" s="23">
        <v>660.47</v>
      </c>
      <c r="F16" s="23">
        <v>717.05</v>
      </c>
      <c r="G16" s="23">
        <v>749.09</v>
      </c>
      <c r="H16" s="23">
        <f t="shared" si="0"/>
        <v>32.040000000000077</v>
      </c>
      <c r="I16" s="12">
        <f t="shared" si="1"/>
        <v>4.4683076493968452E-2</v>
      </c>
      <c r="J16" s="23">
        <f t="shared" si="2"/>
        <v>138.06000000000006</v>
      </c>
      <c r="K16" s="12">
        <f t="shared" si="3"/>
        <v>0.22594635287956413</v>
      </c>
    </row>
    <row r="17" spans="1:11" x14ac:dyDescent="0.25">
      <c r="A17">
        <v>2.2999999999999998</v>
      </c>
      <c r="B17" t="s">
        <v>188</v>
      </c>
      <c r="C17" t="s">
        <v>102</v>
      </c>
      <c r="D17" s="23">
        <v>712.79</v>
      </c>
      <c r="E17" s="23">
        <v>837.78</v>
      </c>
      <c r="F17" s="23">
        <v>828.87</v>
      </c>
      <c r="G17" s="23">
        <v>828.7</v>
      </c>
      <c r="H17" s="23">
        <f t="shared" si="0"/>
        <v>-0.16999999999995907</v>
      </c>
      <c r="I17" s="12">
        <f t="shared" si="1"/>
        <v>-2.0509850760669232E-4</v>
      </c>
      <c r="J17" s="23">
        <f t="shared" si="2"/>
        <v>115.91000000000008</v>
      </c>
      <c r="K17" s="12">
        <f t="shared" si="3"/>
        <v>0.1626145147939787</v>
      </c>
    </row>
    <row r="18" spans="1:11" x14ac:dyDescent="0.25">
      <c r="A18">
        <v>2.2999999999999998</v>
      </c>
      <c r="B18" t="s">
        <v>188</v>
      </c>
      <c r="C18" t="s">
        <v>53</v>
      </c>
      <c r="D18" s="23">
        <v>696.63</v>
      </c>
      <c r="E18" s="23">
        <v>801.21</v>
      </c>
      <c r="F18" s="23">
        <v>838.77</v>
      </c>
      <c r="G18" s="23">
        <v>806.81</v>
      </c>
      <c r="H18" s="23">
        <f t="shared" si="0"/>
        <v>-31.960000000000036</v>
      </c>
      <c r="I18" s="12">
        <f t="shared" si="1"/>
        <v>-3.810341333142582E-2</v>
      </c>
      <c r="J18" s="23">
        <f t="shared" si="2"/>
        <v>110.17999999999995</v>
      </c>
      <c r="K18" s="12">
        <f t="shared" si="3"/>
        <v>0.1581614343338644</v>
      </c>
    </row>
    <row r="19" spans="1:11" x14ac:dyDescent="0.25">
      <c r="A19">
        <v>2.2999999999999998</v>
      </c>
      <c r="B19" t="s">
        <v>188</v>
      </c>
      <c r="C19" t="s">
        <v>104</v>
      </c>
      <c r="D19" s="23">
        <v>808.53</v>
      </c>
      <c r="E19" s="23">
        <v>955.14</v>
      </c>
      <c r="F19" s="23">
        <v>887.19</v>
      </c>
      <c r="G19" s="23">
        <v>987.91</v>
      </c>
      <c r="H19" s="23">
        <f t="shared" si="0"/>
        <v>100.71999999999991</v>
      </c>
      <c r="I19" s="12">
        <f t="shared" si="1"/>
        <v>0.11352697843753864</v>
      </c>
      <c r="J19" s="23">
        <f t="shared" si="2"/>
        <v>179.38</v>
      </c>
      <c r="K19" s="12">
        <f t="shared" si="3"/>
        <v>0.22185942389274363</v>
      </c>
    </row>
    <row r="20" spans="1:11" x14ac:dyDescent="0.25">
      <c r="A20">
        <v>2.2999999999999998</v>
      </c>
      <c r="B20" t="s">
        <v>188</v>
      </c>
      <c r="C20" t="s">
        <v>105</v>
      </c>
      <c r="D20" s="23">
        <v>627.15</v>
      </c>
      <c r="E20" s="23">
        <v>713.78</v>
      </c>
      <c r="F20" s="23">
        <v>729.87</v>
      </c>
      <c r="G20" s="23">
        <v>779.66</v>
      </c>
      <c r="H20" s="23">
        <f t="shared" si="0"/>
        <v>49.789999999999964</v>
      </c>
      <c r="I20" s="12">
        <f t="shared" si="1"/>
        <v>6.8217627796730879E-2</v>
      </c>
      <c r="J20" s="23">
        <f t="shared" si="2"/>
        <v>152.51</v>
      </c>
      <c r="K20" s="12">
        <f t="shared" si="3"/>
        <v>0.24317946264848919</v>
      </c>
    </row>
    <row r="21" spans="1:11" x14ac:dyDescent="0.25">
      <c r="A21">
        <v>2.2999999999999998</v>
      </c>
      <c r="B21" t="s">
        <v>188</v>
      </c>
      <c r="C21" t="s">
        <v>106</v>
      </c>
      <c r="D21" s="23">
        <v>820.81</v>
      </c>
      <c r="E21" s="23">
        <v>904.6</v>
      </c>
      <c r="F21" s="23">
        <v>696.22</v>
      </c>
      <c r="G21" s="23">
        <v>800</v>
      </c>
      <c r="H21" s="23">
        <f t="shared" si="0"/>
        <v>103.77999999999997</v>
      </c>
      <c r="I21" s="12">
        <f t="shared" si="1"/>
        <v>0.14906207807876817</v>
      </c>
      <c r="J21" s="23">
        <f t="shared" si="2"/>
        <v>-20.809999999999945</v>
      </c>
      <c r="K21" s="12">
        <f t="shared" si="3"/>
        <v>-2.5353004958516522E-2</v>
      </c>
    </row>
    <row r="22" spans="1:11" x14ac:dyDescent="0.25">
      <c r="A22">
        <v>2.2999999999999998</v>
      </c>
      <c r="B22" t="s">
        <v>188</v>
      </c>
      <c r="C22" t="s">
        <v>107</v>
      </c>
      <c r="D22" s="23">
        <v>811.37</v>
      </c>
      <c r="E22" s="23">
        <v>896.6</v>
      </c>
      <c r="F22" s="23">
        <v>930.13</v>
      </c>
      <c r="G22" s="23">
        <v>965.92</v>
      </c>
      <c r="H22" s="23">
        <f t="shared" si="0"/>
        <v>35.789999999999964</v>
      </c>
      <c r="I22" s="12">
        <f t="shared" si="1"/>
        <v>3.8478492253770938E-2</v>
      </c>
      <c r="J22" s="23">
        <f t="shared" si="2"/>
        <v>154.54999999999995</v>
      </c>
      <c r="K22" s="12">
        <f t="shared" si="3"/>
        <v>0.1904802987539593</v>
      </c>
    </row>
    <row r="23" spans="1:11" x14ac:dyDescent="0.25">
      <c r="A23">
        <v>2.2999999999999998</v>
      </c>
      <c r="B23" t="s">
        <v>188</v>
      </c>
      <c r="C23" t="s">
        <v>108</v>
      </c>
      <c r="D23" s="23">
        <v>773</v>
      </c>
      <c r="E23" s="23">
        <v>800</v>
      </c>
      <c r="F23" s="23">
        <v>957.68</v>
      </c>
      <c r="G23" s="23">
        <v>982.98</v>
      </c>
      <c r="H23" s="23">
        <f t="shared" si="0"/>
        <v>25.300000000000068</v>
      </c>
      <c r="I23" s="12">
        <f t="shared" si="1"/>
        <v>2.6418010191295704E-2</v>
      </c>
      <c r="J23" s="23">
        <f t="shared" si="2"/>
        <v>209.98000000000002</v>
      </c>
      <c r="K23" s="12">
        <f t="shared" si="3"/>
        <v>0.27164294954721863</v>
      </c>
    </row>
    <row r="24" spans="1:11" x14ac:dyDescent="0.25">
      <c r="A24">
        <v>2.2999999999999998</v>
      </c>
      <c r="B24" t="s">
        <v>188</v>
      </c>
      <c r="C24" t="s">
        <v>109</v>
      </c>
      <c r="D24" s="23">
        <v>805.82</v>
      </c>
      <c r="E24" s="23">
        <v>876.57</v>
      </c>
      <c r="F24" s="23">
        <v>935.06</v>
      </c>
      <c r="G24" s="23">
        <v>933.94</v>
      </c>
      <c r="H24" s="23">
        <f t="shared" si="0"/>
        <v>-1.1199999999998909</v>
      </c>
      <c r="I24" s="12">
        <f t="shared" si="1"/>
        <v>-1.1977840994159637E-3</v>
      </c>
      <c r="J24" s="23">
        <f t="shared" si="2"/>
        <v>128.12</v>
      </c>
      <c r="K24" s="12">
        <f t="shared" si="3"/>
        <v>0.15899332357102081</v>
      </c>
    </row>
    <row r="26" spans="1:11" x14ac:dyDescent="0.25">
      <c r="A26" s="7" t="s">
        <v>274</v>
      </c>
      <c r="B26" s="19"/>
      <c r="C26" s="19"/>
      <c r="D26" s="17"/>
      <c r="E26" s="17"/>
      <c r="F26" s="17"/>
      <c r="G26" s="17"/>
      <c r="H26" s="19"/>
      <c r="I26" s="19"/>
      <c r="J26" s="19"/>
      <c r="K26" s="19"/>
    </row>
    <row r="27" spans="1:11" x14ac:dyDescent="0.25">
      <c r="A27" s="1" t="s">
        <v>38</v>
      </c>
      <c r="B27" s="1" t="s">
        <v>192</v>
      </c>
      <c r="C27" s="1" t="s">
        <v>193</v>
      </c>
      <c r="D27" s="1">
        <v>2021</v>
      </c>
      <c r="E27" s="1">
        <v>2022</v>
      </c>
      <c r="F27" s="1">
        <v>2023</v>
      </c>
      <c r="G27" s="1">
        <v>2024</v>
      </c>
      <c r="H27" s="1" t="s">
        <v>74</v>
      </c>
      <c r="I27" s="1" t="s">
        <v>66</v>
      </c>
      <c r="J27" s="1" t="s">
        <v>75</v>
      </c>
      <c r="K27" s="1" t="s">
        <v>68</v>
      </c>
    </row>
    <row r="28" spans="1:11" x14ac:dyDescent="0.25">
      <c r="A28">
        <v>14.3</v>
      </c>
      <c r="B28" t="s">
        <v>273</v>
      </c>
      <c r="C28" t="s">
        <v>95</v>
      </c>
      <c r="D28" s="3">
        <v>1.1203000000000001</v>
      </c>
      <c r="E28" s="3">
        <v>1.0755999999999999</v>
      </c>
      <c r="F28" s="3">
        <v>1.1452</v>
      </c>
      <c r="G28" s="5">
        <v>1.0662</v>
      </c>
      <c r="H28" s="5">
        <f t="shared" ref="H28:H44" si="4">SUM(G28-F28)</f>
        <v>-7.8999999999999959E-2</v>
      </c>
      <c r="I28" s="5">
        <f t="shared" ref="I28:I44" si="5">SUM(G28-F28)/F28</f>
        <v>-6.8983583653510275E-2</v>
      </c>
      <c r="J28" s="5">
        <f t="shared" ref="J28:J44" si="6">SUM(G28-D28)</f>
        <v>-5.4100000000000037E-2</v>
      </c>
      <c r="K28" s="5">
        <f t="shared" ref="K28:K44" si="7">SUM(G28-D28)/D28</f>
        <v>-4.8290636436668782E-2</v>
      </c>
    </row>
    <row r="29" spans="1:11" x14ac:dyDescent="0.25">
      <c r="A29">
        <v>14.3</v>
      </c>
      <c r="B29" t="s">
        <v>273</v>
      </c>
      <c r="C29" t="s">
        <v>96</v>
      </c>
      <c r="D29" s="3">
        <v>1.2270000000000001</v>
      </c>
      <c r="E29" s="3">
        <v>1.0941000000000001</v>
      </c>
      <c r="F29" s="3">
        <v>1.3772</v>
      </c>
      <c r="G29" s="5">
        <v>1.1027</v>
      </c>
      <c r="H29" s="5">
        <f t="shared" si="4"/>
        <v>-0.27449999999999997</v>
      </c>
      <c r="I29" s="5">
        <f t="shared" si="5"/>
        <v>-0.19931745570723206</v>
      </c>
      <c r="J29" s="5">
        <f t="shared" si="6"/>
        <v>-0.12430000000000008</v>
      </c>
      <c r="K29" s="5">
        <f t="shared" si="7"/>
        <v>-0.10130399348003266</v>
      </c>
    </row>
    <row r="30" spans="1:11" x14ac:dyDescent="0.25">
      <c r="A30">
        <v>14.3</v>
      </c>
      <c r="B30" t="s">
        <v>273</v>
      </c>
      <c r="C30" t="s">
        <v>97</v>
      </c>
      <c r="D30" s="3">
        <v>1.0960000000000001</v>
      </c>
      <c r="E30" s="3">
        <v>1.0569999999999999</v>
      </c>
      <c r="F30" s="3">
        <v>1.0803</v>
      </c>
      <c r="G30" s="5">
        <v>1.0396000000000001</v>
      </c>
      <c r="H30" s="5">
        <f t="shared" si="4"/>
        <v>-4.0699999999999958E-2</v>
      </c>
      <c r="I30" s="5">
        <f t="shared" si="5"/>
        <v>-3.7674719985189259E-2</v>
      </c>
      <c r="J30" s="5">
        <f t="shared" si="6"/>
        <v>-5.6400000000000006E-2</v>
      </c>
      <c r="K30" s="5">
        <f t="shared" si="7"/>
        <v>-5.1459854014598544E-2</v>
      </c>
    </row>
    <row r="31" spans="1:11" x14ac:dyDescent="0.25">
      <c r="A31">
        <v>14.3</v>
      </c>
      <c r="B31" t="s">
        <v>273</v>
      </c>
      <c r="C31" t="s">
        <v>98</v>
      </c>
      <c r="D31" s="3">
        <v>1.0660000000000001</v>
      </c>
      <c r="E31" s="3">
        <v>1.1462000000000001</v>
      </c>
      <c r="F31" s="3">
        <v>1.2022999999999999</v>
      </c>
      <c r="G31" s="5">
        <v>1.1249</v>
      </c>
      <c r="H31" s="5">
        <f t="shared" si="4"/>
        <v>-7.7399999999999913E-2</v>
      </c>
      <c r="I31" s="5">
        <f t="shared" si="5"/>
        <v>-6.4376611494635208E-2</v>
      </c>
      <c r="J31" s="5">
        <f t="shared" si="6"/>
        <v>5.8899999999999952E-2</v>
      </c>
      <c r="K31" s="5">
        <f t="shared" si="7"/>
        <v>5.5253283302063742E-2</v>
      </c>
    </row>
    <row r="32" spans="1:11" x14ac:dyDescent="0.25">
      <c r="A32">
        <v>14.3</v>
      </c>
      <c r="B32" t="s">
        <v>273</v>
      </c>
      <c r="C32" t="s">
        <v>99</v>
      </c>
      <c r="D32" s="3">
        <v>1.131</v>
      </c>
      <c r="E32" s="3">
        <v>1.0986</v>
      </c>
      <c r="F32" s="3">
        <v>1.075</v>
      </c>
      <c r="G32" s="5">
        <v>1.2258</v>
      </c>
      <c r="H32" s="5">
        <f t="shared" si="4"/>
        <v>0.15080000000000005</v>
      </c>
      <c r="I32" s="5">
        <f t="shared" si="5"/>
        <v>0.14027906976744192</v>
      </c>
      <c r="J32" s="5">
        <f t="shared" si="6"/>
        <v>9.4799999999999995E-2</v>
      </c>
      <c r="K32" s="5">
        <f t="shared" si="7"/>
        <v>8.3819628647214844E-2</v>
      </c>
    </row>
    <row r="33" spans="1:11" x14ac:dyDescent="0.25">
      <c r="A33">
        <v>14.3</v>
      </c>
      <c r="B33" t="s">
        <v>273</v>
      </c>
      <c r="C33" t="s">
        <v>100</v>
      </c>
      <c r="D33" s="3">
        <v>0.995</v>
      </c>
      <c r="E33" s="3">
        <v>1.0606</v>
      </c>
      <c r="F33" s="3">
        <v>1.0185999999999999</v>
      </c>
      <c r="G33" s="5">
        <v>1.0448999999999999</v>
      </c>
      <c r="H33" s="5">
        <f t="shared" si="4"/>
        <v>2.629999999999999E-2</v>
      </c>
      <c r="I33" s="5">
        <f t="shared" si="5"/>
        <v>2.5819752601610044E-2</v>
      </c>
      <c r="J33" s="5">
        <f t="shared" si="6"/>
        <v>4.9899999999999944E-2</v>
      </c>
      <c r="K33" s="5">
        <f t="shared" si="7"/>
        <v>5.0150753768844168E-2</v>
      </c>
    </row>
    <row r="34" spans="1:11" x14ac:dyDescent="0.25">
      <c r="A34">
        <v>14.3</v>
      </c>
      <c r="B34" t="s">
        <v>273</v>
      </c>
      <c r="C34" t="s">
        <v>101</v>
      </c>
      <c r="D34" s="3">
        <v>1.2170000000000001</v>
      </c>
      <c r="E34" s="3">
        <v>1.1052</v>
      </c>
      <c r="F34" s="3">
        <v>1.1234</v>
      </c>
      <c r="G34" s="5">
        <v>1.0954999999999999</v>
      </c>
      <c r="H34" s="5">
        <f t="shared" si="4"/>
        <v>-2.7900000000000036E-2</v>
      </c>
      <c r="I34" s="5">
        <f t="shared" si="5"/>
        <v>-2.4835321345914221E-2</v>
      </c>
      <c r="J34" s="5">
        <f t="shared" si="6"/>
        <v>-0.12150000000000016</v>
      </c>
      <c r="K34" s="5">
        <f t="shared" si="7"/>
        <v>-9.9835661462613107E-2</v>
      </c>
    </row>
    <row r="35" spans="1:11" x14ac:dyDescent="0.25">
      <c r="A35">
        <v>14.3</v>
      </c>
      <c r="B35" t="s">
        <v>273</v>
      </c>
      <c r="C35" t="s">
        <v>51</v>
      </c>
      <c r="D35" s="3">
        <v>1.0189999999999999</v>
      </c>
      <c r="E35" s="3">
        <v>1.0029999999999999</v>
      </c>
      <c r="F35" s="3">
        <v>1.0237000000000001</v>
      </c>
      <c r="G35" s="5">
        <v>1.0233000000000001</v>
      </c>
      <c r="H35" s="5">
        <f t="shared" si="4"/>
        <v>-3.9999999999995595E-4</v>
      </c>
      <c r="I35" s="5">
        <f t="shared" si="5"/>
        <v>-3.9073947445536381E-4</v>
      </c>
      <c r="J35" s="5">
        <f t="shared" si="6"/>
        <v>4.3000000000001926E-3</v>
      </c>
      <c r="K35" s="5">
        <f t="shared" si="7"/>
        <v>4.219823356231789E-3</v>
      </c>
    </row>
    <row r="36" spans="1:11" x14ac:dyDescent="0.25">
      <c r="A36">
        <v>14.3</v>
      </c>
      <c r="B36" t="s">
        <v>273</v>
      </c>
      <c r="C36" t="s">
        <v>103</v>
      </c>
      <c r="D36" s="3">
        <v>1.0509999999999999</v>
      </c>
      <c r="E36" s="3">
        <v>1.04</v>
      </c>
      <c r="F36" s="3">
        <v>1.0652999999999999</v>
      </c>
      <c r="G36" s="5">
        <v>1.0589999999999999</v>
      </c>
      <c r="H36" s="5">
        <f t="shared" si="4"/>
        <v>-6.2999999999999723E-3</v>
      </c>
      <c r="I36" s="5">
        <f t="shared" si="5"/>
        <v>-5.9138270909602671E-3</v>
      </c>
      <c r="J36" s="5">
        <f t="shared" si="6"/>
        <v>8.0000000000000071E-3</v>
      </c>
      <c r="K36" s="5">
        <f t="shared" si="7"/>
        <v>7.6117982873453926E-3</v>
      </c>
    </row>
    <row r="37" spans="1:11" x14ac:dyDescent="0.25">
      <c r="A37">
        <v>14.3</v>
      </c>
      <c r="B37" t="s">
        <v>273</v>
      </c>
      <c r="C37" t="s">
        <v>102</v>
      </c>
      <c r="D37" s="3">
        <v>1.0429999999999999</v>
      </c>
      <c r="E37" s="3">
        <v>0.96630000000000005</v>
      </c>
      <c r="F37" s="3">
        <v>1.0036</v>
      </c>
      <c r="G37" s="5">
        <v>1.1735</v>
      </c>
      <c r="H37" s="5">
        <f t="shared" si="4"/>
        <v>0.16989999999999994</v>
      </c>
      <c r="I37" s="5">
        <f t="shared" si="5"/>
        <v>0.16929055400557985</v>
      </c>
      <c r="J37" s="5">
        <f t="shared" si="6"/>
        <v>0.13050000000000006</v>
      </c>
      <c r="K37" s="5">
        <f t="shared" si="7"/>
        <v>0.12511984659635672</v>
      </c>
    </row>
    <row r="38" spans="1:11" x14ac:dyDescent="0.25">
      <c r="A38">
        <v>14.3</v>
      </c>
      <c r="B38" t="s">
        <v>273</v>
      </c>
      <c r="C38" t="s">
        <v>53</v>
      </c>
      <c r="D38" s="3">
        <v>1.0874999999999999</v>
      </c>
      <c r="E38" s="3">
        <v>1.0068999999999999</v>
      </c>
      <c r="F38" s="3">
        <v>1.093</v>
      </c>
      <c r="G38" s="5">
        <v>1.1285000000000001</v>
      </c>
      <c r="H38" s="5">
        <f t="shared" si="4"/>
        <v>3.5500000000000087E-2</v>
      </c>
      <c r="I38" s="5">
        <f t="shared" si="5"/>
        <v>3.2479414455626798E-2</v>
      </c>
      <c r="J38" s="5">
        <f t="shared" si="6"/>
        <v>4.1000000000000147E-2</v>
      </c>
      <c r="K38" s="5">
        <f t="shared" si="7"/>
        <v>3.7701149425287496E-2</v>
      </c>
    </row>
    <row r="39" spans="1:11" x14ac:dyDescent="0.25">
      <c r="A39">
        <v>14.3</v>
      </c>
      <c r="B39" t="s">
        <v>273</v>
      </c>
      <c r="C39" t="s">
        <v>104</v>
      </c>
      <c r="D39" s="3">
        <v>1.1220000000000001</v>
      </c>
      <c r="E39" s="3">
        <v>1.0409999999999999</v>
      </c>
      <c r="F39" s="3">
        <v>0.99709999999999999</v>
      </c>
      <c r="G39" s="5">
        <v>1.0379</v>
      </c>
      <c r="H39" s="5">
        <f t="shared" si="4"/>
        <v>4.0800000000000058E-2</v>
      </c>
      <c r="I39" s="5">
        <f t="shared" si="5"/>
        <v>4.0918664125965357E-2</v>
      </c>
      <c r="J39" s="5">
        <f t="shared" si="6"/>
        <v>-8.4100000000000064E-2</v>
      </c>
      <c r="K39" s="5">
        <f t="shared" si="7"/>
        <v>-7.4955436720142654E-2</v>
      </c>
    </row>
    <row r="40" spans="1:11" x14ac:dyDescent="0.25">
      <c r="A40">
        <v>14.3</v>
      </c>
      <c r="B40" t="s">
        <v>273</v>
      </c>
      <c r="C40" t="s">
        <v>105</v>
      </c>
      <c r="D40" s="3">
        <v>1.113</v>
      </c>
      <c r="E40" s="3">
        <v>1.018</v>
      </c>
      <c r="F40" s="3">
        <v>1.0195000000000001</v>
      </c>
      <c r="G40" s="5">
        <v>1.0084</v>
      </c>
      <c r="H40" s="5">
        <f t="shared" si="4"/>
        <v>-1.110000000000011E-2</v>
      </c>
      <c r="I40" s="5">
        <f t="shared" si="5"/>
        <v>-1.088769004413939E-2</v>
      </c>
      <c r="J40" s="5">
        <f t="shared" si="6"/>
        <v>-0.10460000000000003</v>
      </c>
      <c r="K40" s="5">
        <f t="shared" si="7"/>
        <v>-9.3980233602875135E-2</v>
      </c>
    </row>
    <row r="41" spans="1:11" x14ac:dyDescent="0.25">
      <c r="A41">
        <v>14.3</v>
      </c>
      <c r="B41" t="s">
        <v>273</v>
      </c>
      <c r="C41" t="s">
        <v>106</v>
      </c>
      <c r="D41" s="3">
        <v>1.0773999999999999</v>
      </c>
      <c r="E41" s="3">
        <v>1.0713999999999999</v>
      </c>
      <c r="F41" s="3">
        <v>1</v>
      </c>
      <c r="G41" s="5">
        <v>0.88560000000000005</v>
      </c>
      <c r="H41" s="5">
        <f t="shared" si="4"/>
        <v>-0.11439999999999995</v>
      </c>
      <c r="I41" s="5">
        <f t="shared" si="5"/>
        <v>-0.11439999999999995</v>
      </c>
      <c r="J41" s="5">
        <f t="shared" si="6"/>
        <v>-0.19179999999999986</v>
      </c>
      <c r="K41" s="5">
        <f t="shared" si="7"/>
        <v>-0.17802116205680329</v>
      </c>
    </row>
    <row r="42" spans="1:11" x14ac:dyDescent="0.25">
      <c r="A42">
        <v>14.3</v>
      </c>
      <c r="B42" t="s">
        <v>273</v>
      </c>
      <c r="C42" t="s">
        <v>107</v>
      </c>
      <c r="D42" s="3">
        <v>1.1162000000000001</v>
      </c>
      <c r="E42" s="3">
        <v>1.0991</v>
      </c>
      <c r="F42" s="3">
        <v>1.1533</v>
      </c>
      <c r="G42" s="5">
        <v>1.1569</v>
      </c>
      <c r="H42" s="5">
        <f t="shared" si="4"/>
        <v>3.6000000000000476E-3</v>
      </c>
      <c r="I42" s="5">
        <f t="shared" si="5"/>
        <v>3.1214774993497335E-3</v>
      </c>
      <c r="J42" s="5">
        <f t="shared" si="6"/>
        <v>4.0699999999999958E-2</v>
      </c>
      <c r="K42" s="5">
        <f t="shared" si="7"/>
        <v>3.6462999462461884E-2</v>
      </c>
    </row>
    <row r="43" spans="1:11" x14ac:dyDescent="0.25">
      <c r="A43">
        <v>14.3</v>
      </c>
      <c r="B43" t="s">
        <v>273</v>
      </c>
      <c r="C43" t="s">
        <v>108</v>
      </c>
      <c r="D43" s="3">
        <v>1.2806</v>
      </c>
      <c r="E43" s="3">
        <v>0.88439999999999996</v>
      </c>
      <c r="F43" s="3">
        <v>1.1036999999999999</v>
      </c>
      <c r="G43" s="5">
        <v>1.1226</v>
      </c>
      <c r="H43" s="5">
        <f t="shared" si="4"/>
        <v>1.8900000000000139E-2</v>
      </c>
      <c r="I43" s="5">
        <f t="shared" si="5"/>
        <v>1.7124218537646226E-2</v>
      </c>
      <c r="J43" s="5">
        <f t="shared" si="6"/>
        <v>-0.15799999999999992</v>
      </c>
      <c r="K43" s="5">
        <f t="shared" si="7"/>
        <v>-0.12337966578166479</v>
      </c>
    </row>
    <row r="44" spans="1:11" x14ac:dyDescent="0.25">
      <c r="A44">
        <v>14.3</v>
      </c>
      <c r="B44" t="s">
        <v>273</v>
      </c>
      <c r="C44" t="s">
        <v>109</v>
      </c>
      <c r="D44" s="3">
        <v>1.085</v>
      </c>
      <c r="E44" s="3">
        <v>1.0940000000000001</v>
      </c>
      <c r="F44" s="3">
        <v>1.1185</v>
      </c>
      <c r="G44" s="5">
        <v>1.1254</v>
      </c>
      <c r="H44" s="5">
        <f t="shared" si="4"/>
        <v>6.8999999999999062E-3</v>
      </c>
      <c r="I44" s="5">
        <f t="shared" si="5"/>
        <v>6.1689763075546767E-3</v>
      </c>
      <c r="J44" s="5">
        <f t="shared" si="6"/>
        <v>4.0399999999999991E-2</v>
      </c>
      <c r="K44" s="5">
        <f t="shared" si="7"/>
        <v>3.7235023041474649E-2</v>
      </c>
    </row>
    <row r="45" spans="1:11" x14ac:dyDescent="0.25">
      <c r="D45" s="3"/>
      <c r="E45" s="3"/>
      <c r="F45" s="3"/>
      <c r="G45" s="3"/>
    </row>
    <row r="46" spans="1:11" ht="18.75" x14ac:dyDescent="0.3">
      <c r="A46" s="46" t="s">
        <v>195</v>
      </c>
      <c r="D46" s="3"/>
      <c r="E46" s="3"/>
      <c r="F46" s="3"/>
      <c r="G46" s="3"/>
    </row>
    <row r="48" spans="1:11" x14ac:dyDescent="0.25">
      <c r="A48" s="7" t="s">
        <v>275</v>
      </c>
      <c r="B48" s="7"/>
      <c r="C48" s="7"/>
      <c r="D48" s="7"/>
      <c r="E48" s="7"/>
      <c r="F48" s="7"/>
      <c r="G48" s="7"/>
      <c r="H48" s="19"/>
      <c r="I48" s="19"/>
      <c r="J48" s="19"/>
      <c r="K48" s="19"/>
    </row>
    <row r="49" spans="1:11" x14ac:dyDescent="0.25">
      <c r="A49" s="1" t="s">
        <v>38</v>
      </c>
      <c r="B49" s="1" t="s">
        <v>226</v>
      </c>
      <c r="C49" s="1" t="s">
        <v>273</v>
      </c>
      <c r="D49" s="1">
        <v>2021</v>
      </c>
      <c r="E49" s="1">
        <v>2022</v>
      </c>
      <c r="F49" s="1">
        <v>2023</v>
      </c>
      <c r="G49" s="1">
        <v>2024</v>
      </c>
      <c r="H49" s="1" t="s">
        <v>74</v>
      </c>
      <c r="I49" s="1" t="s">
        <v>66</v>
      </c>
      <c r="J49" s="1" t="s">
        <v>75</v>
      </c>
      <c r="K49" s="1" t="s">
        <v>68</v>
      </c>
    </row>
    <row r="50" spans="1:11" x14ac:dyDescent="0.25">
      <c r="A50">
        <v>4.3</v>
      </c>
      <c r="B50" t="s">
        <v>198</v>
      </c>
      <c r="C50" t="s">
        <v>95</v>
      </c>
      <c r="D50" s="3">
        <v>0.372</v>
      </c>
      <c r="E50" s="3">
        <v>0.41699999999999998</v>
      </c>
      <c r="F50" s="3">
        <v>0.34239999999999998</v>
      </c>
      <c r="G50" s="3">
        <v>0.42349999999999999</v>
      </c>
      <c r="H50" s="5">
        <f t="shared" ref="H50:H66" si="8">SUM(G50-F50)</f>
        <v>8.1100000000000005E-2</v>
      </c>
      <c r="I50" s="5">
        <f t="shared" ref="I50:I66" si="9">SUM(G50-F50)/F50</f>
        <v>0.23685747663551404</v>
      </c>
      <c r="J50" s="5">
        <f t="shared" ref="J50:J66" si="10">SUM(G50-D50)</f>
        <v>5.149999999999999E-2</v>
      </c>
      <c r="K50" s="5">
        <f t="shared" ref="K50:K66" si="11">SUM(G50-D50)/D50</f>
        <v>0.13844086021505375</v>
      </c>
    </row>
    <row r="51" spans="1:11" x14ac:dyDescent="0.25">
      <c r="A51">
        <v>4.3</v>
      </c>
      <c r="B51" t="s">
        <v>198</v>
      </c>
      <c r="C51" t="s">
        <v>96</v>
      </c>
      <c r="D51" s="3">
        <v>0.49320000000000003</v>
      </c>
      <c r="E51" s="3">
        <v>0.44690000000000002</v>
      </c>
      <c r="F51" s="3">
        <v>0.4501</v>
      </c>
      <c r="G51" s="3">
        <v>0.4854</v>
      </c>
      <c r="H51" s="5">
        <f t="shared" si="8"/>
        <v>3.5299999999999998E-2</v>
      </c>
      <c r="I51" s="5">
        <f t="shared" si="9"/>
        <v>7.8427016218618084E-2</v>
      </c>
      <c r="J51" s="5">
        <f t="shared" si="10"/>
        <v>-7.8000000000000291E-3</v>
      </c>
      <c r="K51" s="5">
        <f t="shared" si="11"/>
        <v>-1.5815085158150909E-2</v>
      </c>
    </row>
    <row r="52" spans="1:11" x14ac:dyDescent="0.25">
      <c r="A52">
        <v>4.3</v>
      </c>
      <c r="B52" t="s">
        <v>198</v>
      </c>
      <c r="C52" t="s">
        <v>97</v>
      </c>
      <c r="D52" s="3">
        <v>0.32990000000000003</v>
      </c>
      <c r="E52" s="3">
        <v>0.3337</v>
      </c>
      <c r="F52" s="3">
        <v>0.29470000000000002</v>
      </c>
      <c r="G52" s="3">
        <v>0.29099999999999998</v>
      </c>
      <c r="H52" s="5">
        <f t="shared" si="8"/>
        <v>-3.7000000000000366E-3</v>
      </c>
      <c r="I52" s="5">
        <f t="shared" si="9"/>
        <v>-1.2555140821174199E-2</v>
      </c>
      <c r="J52" s="5">
        <f t="shared" si="10"/>
        <v>-3.8900000000000046E-2</v>
      </c>
      <c r="K52" s="5">
        <f t="shared" si="11"/>
        <v>-0.11791451955137934</v>
      </c>
    </row>
    <row r="53" spans="1:11" x14ac:dyDescent="0.25">
      <c r="A53">
        <v>4.3</v>
      </c>
      <c r="B53" t="s">
        <v>198</v>
      </c>
      <c r="C53" t="s">
        <v>98</v>
      </c>
      <c r="D53" s="3">
        <v>0.35809999999999997</v>
      </c>
      <c r="E53" s="3">
        <v>0.40039999999999998</v>
      </c>
      <c r="F53" s="3">
        <v>0.44169999999999998</v>
      </c>
      <c r="G53" s="3">
        <v>0.44469999999999998</v>
      </c>
      <c r="H53" s="5">
        <f t="shared" si="8"/>
        <v>3.0000000000000027E-3</v>
      </c>
      <c r="I53" s="5">
        <f t="shared" si="9"/>
        <v>6.7919402309259743E-3</v>
      </c>
      <c r="J53" s="5">
        <f t="shared" si="10"/>
        <v>8.660000000000001E-2</v>
      </c>
      <c r="K53" s="5">
        <f t="shared" si="11"/>
        <v>0.24183189053337062</v>
      </c>
    </row>
    <row r="54" spans="1:11" x14ac:dyDescent="0.25">
      <c r="A54">
        <v>4.3</v>
      </c>
      <c r="B54" t="s">
        <v>198</v>
      </c>
      <c r="C54" t="s">
        <v>99</v>
      </c>
      <c r="D54" s="3">
        <v>0.48449999999999999</v>
      </c>
      <c r="E54" s="3">
        <v>0.43559999999999999</v>
      </c>
      <c r="F54" s="3">
        <v>0.39319999999999999</v>
      </c>
      <c r="G54" s="3">
        <v>0.45229999999999998</v>
      </c>
      <c r="H54" s="5">
        <f t="shared" si="8"/>
        <v>5.9099999999999986E-2</v>
      </c>
      <c r="I54" s="5">
        <f t="shared" si="9"/>
        <v>0.15030518819938959</v>
      </c>
      <c r="J54" s="5">
        <f t="shared" si="10"/>
        <v>-3.2200000000000006E-2</v>
      </c>
      <c r="K54" s="5">
        <f t="shared" si="11"/>
        <v>-6.6460268317853469E-2</v>
      </c>
    </row>
    <row r="55" spans="1:11" x14ac:dyDescent="0.25">
      <c r="A55">
        <v>4.3</v>
      </c>
      <c r="B55" t="s">
        <v>198</v>
      </c>
      <c r="C55" t="s">
        <v>100</v>
      </c>
      <c r="D55" s="3">
        <v>0.4904</v>
      </c>
      <c r="E55" s="3">
        <v>0.45300000000000001</v>
      </c>
      <c r="F55" s="3">
        <v>0.46899999999999997</v>
      </c>
      <c r="G55" s="3">
        <v>0.45</v>
      </c>
      <c r="H55" s="5">
        <f t="shared" si="8"/>
        <v>-1.8999999999999961E-2</v>
      </c>
      <c r="I55" s="5">
        <f t="shared" si="9"/>
        <v>-4.0511727078891176E-2</v>
      </c>
      <c r="J55" s="5">
        <f t="shared" si="10"/>
        <v>-4.0399999999999991E-2</v>
      </c>
      <c r="K55" s="5">
        <f t="shared" si="11"/>
        <v>-8.2381729200652509E-2</v>
      </c>
    </row>
    <row r="56" spans="1:11" x14ac:dyDescent="0.25">
      <c r="A56">
        <v>4.3</v>
      </c>
      <c r="B56" t="s">
        <v>198</v>
      </c>
      <c r="C56" t="s">
        <v>101</v>
      </c>
      <c r="D56" s="3">
        <v>0.34050000000000002</v>
      </c>
      <c r="E56" s="3">
        <v>0.25590000000000002</v>
      </c>
      <c r="F56" s="3">
        <v>0.224</v>
      </c>
      <c r="G56" s="3">
        <v>0.29449999999999998</v>
      </c>
      <c r="H56" s="5">
        <f t="shared" si="8"/>
        <v>7.0499999999999979E-2</v>
      </c>
      <c r="I56" s="5">
        <f t="shared" si="9"/>
        <v>0.31473214285714274</v>
      </c>
      <c r="J56" s="5">
        <f t="shared" si="10"/>
        <v>-4.6000000000000041E-2</v>
      </c>
      <c r="K56" s="5">
        <f t="shared" si="11"/>
        <v>-0.13509544787077837</v>
      </c>
    </row>
    <row r="57" spans="1:11" x14ac:dyDescent="0.25">
      <c r="A57">
        <v>4.3</v>
      </c>
      <c r="B57" t="s">
        <v>198</v>
      </c>
      <c r="C57" t="s">
        <v>51</v>
      </c>
      <c r="D57" s="3">
        <v>0.32300000000000001</v>
      </c>
      <c r="E57" s="3">
        <v>0.33160000000000001</v>
      </c>
      <c r="F57" s="3">
        <v>0.33560000000000001</v>
      </c>
      <c r="G57" s="3">
        <v>0.32879999999999998</v>
      </c>
      <c r="H57" s="5">
        <f t="shared" si="8"/>
        <v>-6.8000000000000282E-3</v>
      </c>
      <c r="I57" s="5">
        <f t="shared" si="9"/>
        <v>-2.0262216924910693E-2</v>
      </c>
      <c r="J57" s="5">
        <f t="shared" si="10"/>
        <v>5.7999999999999718E-3</v>
      </c>
      <c r="K57" s="5">
        <f t="shared" si="11"/>
        <v>1.7956656346749138E-2</v>
      </c>
    </row>
    <row r="58" spans="1:11" x14ac:dyDescent="0.25">
      <c r="A58">
        <v>4.3</v>
      </c>
      <c r="B58" t="s">
        <v>198</v>
      </c>
      <c r="C58" t="s">
        <v>103</v>
      </c>
      <c r="D58" s="3">
        <v>0.42099999999999999</v>
      </c>
      <c r="E58" s="3">
        <v>0.42349999999999999</v>
      </c>
      <c r="F58" s="3">
        <v>0.42249999999999999</v>
      </c>
      <c r="G58" s="3">
        <v>0.42770000000000002</v>
      </c>
      <c r="H58" s="5">
        <f t="shared" si="8"/>
        <v>5.2000000000000379E-3</v>
      </c>
      <c r="I58" s="5">
        <f t="shared" si="9"/>
        <v>1.2307692307692398E-2</v>
      </c>
      <c r="J58" s="5">
        <f t="shared" si="10"/>
        <v>6.7000000000000393E-3</v>
      </c>
      <c r="K58" s="5">
        <f t="shared" si="11"/>
        <v>1.5914489311163991E-2</v>
      </c>
    </row>
    <row r="59" spans="1:11" x14ac:dyDescent="0.25">
      <c r="A59">
        <v>4.3</v>
      </c>
      <c r="B59" t="s">
        <v>198</v>
      </c>
      <c r="C59" t="s">
        <v>102</v>
      </c>
      <c r="D59" s="3">
        <v>0.4209</v>
      </c>
      <c r="E59" s="3">
        <v>0.41</v>
      </c>
      <c r="F59" s="3">
        <v>0.4274</v>
      </c>
      <c r="G59" s="3">
        <v>0.35770000000000002</v>
      </c>
      <c r="H59" s="5">
        <f t="shared" si="8"/>
        <v>-6.9699999999999984E-2</v>
      </c>
      <c r="I59" s="5">
        <f t="shared" si="9"/>
        <v>-0.16307908282639211</v>
      </c>
      <c r="J59" s="5">
        <f t="shared" si="10"/>
        <v>-6.3199999999999978E-2</v>
      </c>
      <c r="K59" s="5">
        <f t="shared" si="11"/>
        <v>-0.15015443098123066</v>
      </c>
    </row>
    <row r="60" spans="1:11" x14ac:dyDescent="0.25">
      <c r="A60">
        <v>4.3</v>
      </c>
      <c r="B60" t="s">
        <v>198</v>
      </c>
      <c r="C60" t="s">
        <v>53</v>
      </c>
      <c r="D60" s="3">
        <v>0.44600000000000001</v>
      </c>
      <c r="E60" s="3">
        <v>0.39100000000000001</v>
      </c>
      <c r="F60" s="3">
        <v>0.39479999999999998</v>
      </c>
      <c r="G60" s="3">
        <v>0.38129999999999997</v>
      </c>
      <c r="H60" s="5">
        <f t="shared" si="8"/>
        <v>-1.3500000000000012E-2</v>
      </c>
      <c r="I60" s="5">
        <f t="shared" si="9"/>
        <v>-3.4194528875379972E-2</v>
      </c>
      <c r="J60" s="5">
        <f t="shared" si="10"/>
        <v>-6.4700000000000035E-2</v>
      </c>
      <c r="K60" s="5">
        <f t="shared" si="11"/>
        <v>-0.14506726457399111</v>
      </c>
    </row>
    <row r="61" spans="1:11" x14ac:dyDescent="0.25">
      <c r="A61">
        <v>4.3</v>
      </c>
      <c r="B61" t="s">
        <v>198</v>
      </c>
      <c r="C61" t="s">
        <v>104</v>
      </c>
      <c r="D61" s="3">
        <v>0.38679999999999998</v>
      </c>
      <c r="E61" s="3">
        <v>0.35630000000000001</v>
      </c>
      <c r="F61" s="3">
        <v>0.38200000000000001</v>
      </c>
      <c r="G61" s="3">
        <v>0.39119999999999999</v>
      </c>
      <c r="H61" s="5">
        <f t="shared" si="8"/>
        <v>9.199999999999986E-3</v>
      </c>
      <c r="I61" s="5">
        <f t="shared" si="9"/>
        <v>2.4083769633507817E-2</v>
      </c>
      <c r="J61" s="5">
        <f t="shared" si="10"/>
        <v>4.400000000000015E-3</v>
      </c>
      <c r="K61" s="5">
        <f t="shared" si="11"/>
        <v>1.1375387797311311E-2</v>
      </c>
    </row>
    <row r="62" spans="1:11" x14ac:dyDescent="0.25">
      <c r="A62">
        <v>4.3</v>
      </c>
      <c r="B62" t="s">
        <v>198</v>
      </c>
      <c r="C62" t="s">
        <v>105</v>
      </c>
      <c r="D62" s="3">
        <v>0.45269999999999999</v>
      </c>
      <c r="E62" s="3">
        <v>0.4209</v>
      </c>
      <c r="F62" s="3">
        <v>0.42630000000000001</v>
      </c>
      <c r="G62" s="3">
        <v>0.46820000000000001</v>
      </c>
      <c r="H62" s="5">
        <f t="shared" si="8"/>
        <v>4.1899999999999993E-2</v>
      </c>
      <c r="I62" s="5">
        <f t="shared" si="9"/>
        <v>9.8287590898428312E-2</v>
      </c>
      <c r="J62" s="5">
        <f t="shared" si="10"/>
        <v>1.5500000000000014E-2</v>
      </c>
      <c r="K62" s="5">
        <f t="shared" si="11"/>
        <v>3.4239010382151568E-2</v>
      </c>
    </row>
    <row r="63" spans="1:11" x14ac:dyDescent="0.25">
      <c r="A63">
        <v>4.3</v>
      </c>
      <c r="B63" t="s">
        <v>198</v>
      </c>
      <c r="C63" t="s">
        <v>106</v>
      </c>
      <c r="D63" s="3">
        <v>0.2596</v>
      </c>
      <c r="E63" s="3">
        <v>0.34439999999999998</v>
      </c>
      <c r="F63" s="3">
        <v>0.2382</v>
      </c>
      <c r="G63" s="3">
        <v>0.28089999999999998</v>
      </c>
      <c r="H63" s="5">
        <f t="shared" si="8"/>
        <v>4.2699999999999988E-2</v>
      </c>
      <c r="I63" s="5">
        <f t="shared" si="9"/>
        <v>0.17926112510495376</v>
      </c>
      <c r="J63" s="5">
        <f t="shared" si="10"/>
        <v>2.1299999999999986E-2</v>
      </c>
      <c r="K63" s="5">
        <f t="shared" si="11"/>
        <v>8.2049306625577759E-2</v>
      </c>
    </row>
    <row r="64" spans="1:11" x14ac:dyDescent="0.25">
      <c r="A64">
        <v>4.3</v>
      </c>
      <c r="B64" t="s">
        <v>198</v>
      </c>
      <c r="C64" t="s">
        <v>107</v>
      </c>
      <c r="D64" s="3">
        <v>0.26800000000000002</v>
      </c>
      <c r="E64" s="3">
        <v>0.26</v>
      </c>
      <c r="F64" s="3">
        <v>0.29630000000000001</v>
      </c>
      <c r="G64" s="3">
        <v>0.28210000000000002</v>
      </c>
      <c r="H64" s="5">
        <f t="shared" si="8"/>
        <v>-1.419999999999999E-2</v>
      </c>
      <c r="I64" s="5">
        <f t="shared" si="9"/>
        <v>-4.7924400944988156E-2</v>
      </c>
      <c r="J64" s="5">
        <f t="shared" si="10"/>
        <v>1.4100000000000001E-2</v>
      </c>
      <c r="K64" s="5">
        <f t="shared" si="11"/>
        <v>5.2611940298507465E-2</v>
      </c>
    </row>
    <row r="65" spans="1:11" x14ac:dyDescent="0.25">
      <c r="A65">
        <v>4.3</v>
      </c>
      <c r="B65" t="s">
        <v>198</v>
      </c>
      <c r="C65" t="s">
        <v>108</v>
      </c>
      <c r="D65" s="3">
        <v>0.45960000000000001</v>
      </c>
      <c r="E65" s="3">
        <v>0.375</v>
      </c>
      <c r="F65" s="3">
        <v>0.36609999999999998</v>
      </c>
      <c r="G65" s="3">
        <v>0.38290000000000002</v>
      </c>
      <c r="H65" s="5">
        <f t="shared" si="8"/>
        <v>1.6800000000000037E-2</v>
      </c>
      <c r="I65" s="5">
        <f t="shared" si="9"/>
        <v>4.5889101338432228E-2</v>
      </c>
      <c r="J65" s="5">
        <f t="shared" si="10"/>
        <v>-7.669999999999999E-2</v>
      </c>
      <c r="K65" s="5">
        <f t="shared" si="11"/>
        <v>-0.16688424717145342</v>
      </c>
    </row>
    <row r="66" spans="1:11" x14ac:dyDescent="0.25">
      <c r="A66">
        <v>4.3</v>
      </c>
      <c r="B66" t="s">
        <v>198</v>
      </c>
      <c r="C66" t="s">
        <v>109</v>
      </c>
      <c r="D66" s="3">
        <v>0.31680000000000003</v>
      </c>
      <c r="E66" s="3">
        <v>0.28449999999999998</v>
      </c>
      <c r="F66" s="3">
        <v>0.252</v>
      </c>
      <c r="G66" s="3">
        <v>0.26440000000000002</v>
      </c>
      <c r="H66" s="5">
        <f t="shared" si="8"/>
        <v>1.2400000000000022E-2</v>
      </c>
      <c r="I66" s="5">
        <f t="shared" si="9"/>
        <v>4.9206349206349295E-2</v>
      </c>
      <c r="J66" s="5">
        <f t="shared" si="10"/>
        <v>-5.2400000000000002E-2</v>
      </c>
      <c r="K66" s="5">
        <f t="shared" si="11"/>
        <v>-0.16540404040404039</v>
      </c>
    </row>
    <row r="67" spans="1:11" x14ac:dyDescent="0.25">
      <c r="A67" s="1"/>
      <c r="B67" s="1"/>
      <c r="C67" s="1"/>
      <c r="D67" s="1"/>
      <c r="E67" s="1"/>
      <c r="F67" s="1"/>
      <c r="G67" s="1"/>
    </row>
    <row r="68" spans="1:11" x14ac:dyDescent="0.25">
      <c r="A68" s="7" t="s">
        <v>276</v>
      </c>
      <c r="B68" s="11"/>
      <c r="C68" s="11"/>
      <c r="D68" s="11"/>
      <c r="E68" s="11"/>
      <c r="F68" s="11"/>
      <c r="G68" s="11"/>
      <c r="H68" s="19"/>
      <c r="I68" s="19"/>
      <c r="J68" s="19"/>
      <c r="K68" s="19"/>
    </row>
    <row r="69" spans="1:11" x14ac:dyDescent="0.25">
      <c r="A69" s="1" t="s">
        <v>38</v>
      </c>
      <c r="B69" s="1" t="s">
        <v>226</v>
      </c>
      <c r="C69" s="1" t="s">
        <v>273</v>
      </c>
      <c r="D69" s="1">
        <v>2021</v>
      </c>
      <c r="E69" s="1">
        <v>2022</v>
      </c>
      <c r="F69" s="1">
        <v>2023</v>
      </c>
      <c r="G69" s="1">
        <v>2024</v>
      </c>
      <c r="H69" s="1" t="s">
        <v>74</v>
      </c>
      <c r="I69" s="1" t="s">
        <v>66</v>
      </c>
      <c r="J69" s="1" t="s">
        <v>75</v>
      </c>
      <c r="K69" s="1" t="s">
        <v>68</v>
      </c>
    </row>
    <row r="70" spans="1:11" x14ac:dyDescent="0.25">
      <c r="A70">
        <v>5.3</v>
      </c>
      <c r="B70" t="s">
        <v>200</v>
      </c>
      <c r="C70" t="s">
        <v>95</v>
      </c>
      <c r="D70" s="3">
        <v>0.17330000000000001</v>
      </c>
      <c r="E70" s="3">
        <v>0.23799999999999999</v>
      </c>
      <c r="F70" s="3">
        <v>0.21690000000000001</v>
      </c>
      <c r="G70" s="3">
        <v>0.19</v>
      </c>
      <c r="H70" s="5">
        <f t="shared" ref="H70:H86" si="12">SUM(G70-F70)</f>
        <v>-2.6900000000000007E-2</v>
      </c>
      <c r="I70" s="5">
        <f t="shared" ref="I70:I86" si="13">SUM(G70-F70)/F70</f>
        <v>-0.12402028584601202</v>
      </c>
      <c r="J70" s="5">
        <f t="shared" ref="J70:J86" si="14">SUM(G70-D70)</f>
        <v>1.6699999999999993E-2</v>
      </c>
      <c r="K70" s="5">
        <f t="shared" ref="K70:K86" si="15">SUM(G70-D70)/D70</f>
        <v>9.636468551644542E-2</v>
      </c>
    </row>
    <row r="71" spans="1:11" x14ac:dyDescent="0.25">
      <c r="A71">
        <v>5.3</v>
      </c>
      <c r="B71" t="s">
        <v>200</v>
      </c>
      <c r="C71" t="s">
        <v>96</v>
      </c>
      <c r="D71" s="3">
        <v>0.20169999999999999</v>
      </c>
      <c r="E71" s="3">
        <v>0.17349999999999999</v>
      </c>
      <c r="F71" s="3">
        <v>0.26379999999999998</v>
      </c>
      <c r="G71" s="3">
        <v>0.18590000000000001</v>
      </c>
      <c r="H71" s="5">
        <f t="shared" si="12"/>
        <v>-7.7899999999999969E-2</v>
      </c>
      <c r="I71" s="5">
        <f t="shared" si="13"/>
        <v>-0.29529946929492029</v>
      </c>
      <c r="J71" s="5">
        <f t="shared" si="14"/>
        <v>-1.5799999999999981E-2</v>
      </c>
      <c r="K71" s="5">
        <f t="shared" si="15"/>
        <v>-7.8334159643034112E-2</v>
      </c>
    </row>
    <row r="72" spans="1:11" x14ac:dyDescent="0.25">
      <c r="A72">
        <v>5.3</v>
      </c>
      <c r="B72" t="s">
        <v>200</v>
      </c>
      <c r="C72" t="s">
        <v>97</v>
      </c>
      <c r="D72" s="3">
        <v>0.23499999999999999</v>
      </c>
      <c r="E72" s="3">
        <v>0.2225</v>
      </c>
      <c r="F72" s="3">
        <v>0.22220000000000001</v>
      </c>
      <c r="G72" s="3">
        <v>0.2059</v>
      </c>
      <c r="H72" s="5">
        <f t="shared" si="12"/>
        <v>-1.6300000000000009E-2</v>
      </c>
      <c r="I72" s="5">
        <f t="shared" si="13"/>
        <v>-7.3357335733573392E-2</v>
      </c>
      <c r="J72" s="5">
        <f t="shared" si="14"/>
        <v>-2.9099999999999987E-2</v>
      </c>
      <c r="K72" s="5">
        <f t="shared" si="15"/>
        <v>-0.1238297872340425</v>
      </c>
    </row>
    <row r="73" spans="1:11" x14ac:dyDescent="0.25">
      <c r="A73">
        <v>5.3</v>
      </c>
      <c r="B73" t="s">
        <v>200</v>
      </c>
      <c r="C73" t="s">
        <v>98</v>
      </c>
      <c r="D73" s="3">
        <v>0.1691</v>
      </c>
      <c r="E73" s="3">
        <v>0.1724</v>
      </c>
      <c r="F73" s="3">
        <v>0.17469999999999999</v>
      </c>
      <c r="G73" s="3">
        <v>0.1613</v>
      </c>
      <c r="H73" s="5">
        <f t="shared" si="12"/>
        <v>-1.3399999999999995E-2</v>
      </c>
      <c r="I73" s="5">
        <f t="shared" si="13"/>
        <v>-7.6702919290211766E-2</v>
      </c>
      <c r="J73" s="5">
        <f t="shared" si="14"/>
        <v>-7.8000000000000014E-3</v>
      </c>
      <c r="K73" s="5">
        <f t="shared" si="15"/>
        <v>-4.612655233589593E-2</v>
      </c>
    </row>
    <row r="74" spans="1:11" x14ac:dyDescent="0.25">
      <c r="A74">
        <v>5.3</v>
      </c>
      <c r="B74" t="s">
        <v>200</v>
      </c>
      <c r="C74" t="s">
        <v>99</v>
      </c>
      <c r="D74" s="3">
        <v>0.1671</v>
      </c>
      <c r="E74" s="3">
        <v>0.16739999999999999</v>
      </c>
      <c r="F74" s="3">
        <v>0.1573</v>
      </c>
      <c r="G74" s="3">
        <v>0.18740000000000001</v>
      </c>
      <c r="H74" s="5">
        <f t="shared" si="12"/>
        <v>3.0100000000000016E-2</v>
      </c>
      <c r="I74" s="5">
        <f t="shared" si="13"/>
        <v>0.19135410044500964</v>
      </c>
      <c r="J74" s="5">
        <f t="shared" si="14"/>
        <v>2.0300000000000012E-2</v>
      </c>
      <c r="K74" s="5">
        <f t="shared" si="15"/>
        <v>0.12148414123279482</v>
      </c>
    </row>
    <row r="75" spans="1:11" x14ac:dyDescent="0.25">
      <c r="A75">
        <v>5.3</v>
      </c>
      <c r="B75" t="s">
        <v>200</v>
      </c>
      <c r="C75" t="s">
        <v>100</v>
      </c>
      <c r="D75" s="3">
        <v>0.2208</v>
      </c>
      <c r="E75" s="3">
        <v>0.22900000000000001</v>
      </c>
      <c r="F75" s="3">
        <v>0.20599999999999999</v>
      </c>
      <c r="G75" s="3">
        <v>0.20549999999999999</v>
      </c>
      <c r="H75" s="5">
        <f t="shared" si="12"/>
        <v>-5.0000000000000044E-4</v>
      </c>
      <c r="I75" s="5">
        <f t="shared" si="13"/>
        <v>-2.4271844660194199E-3</v>
      </c>
      <c r="J75" s="5">
        <f t="shared" si="14"/>
        <v>-1.5300000000000008E-2</v>
      </c>
      <c r="K75" s="5">
        <f t="shared" si="15"/>
        <v>-6.9293478260869609E-2</v>
      </c>
    </row>
    <row r="76" spans="1:11" x14ac:dyDescent="0.25">
      <c r="A76">
        <v>5.3</v>
      </c>
      <c r="B76" t="s">
        <v>200</v>
      </c>
      <c r="C76" t="s">
        <v>101</v>
      </c>
      <c r="D76" s="3">
        <v>0.31879999999999997</v>
      </c>
      <c r="E76" s="3">
        <v>0.34420000000000001</v>
      </c>
      <c r="F76" s="3">
        <v>0.3301</v>
      </c>
      <c r="G76" s="3">
        <v>0.28129999999999999</v>
      </c>
      <c r="H76" s="5">
        <f t="shared" si="12"/>
        <v>-4.880000000000001E-2</v>
      </c>
      <c r="I76" s="5">
        <f t="shared" si="13"/>
        <v>-0.1478339897000909</v>
      </c>
      <c r="J76" s="5">
        <f t="shared" si="14"/>
        <v>-3.7499999999999978E-2</v>
      </c>
      <c r="K76" s="5">
        <f t="shared" si="15"/>
        <v>-0.11762860727728977</v>
      </c>
    </row>
    <row r="77" spans="1:11" x14ac:dyDescent="0.25">
      <c r="A77">
        <v>5.3</v>
      </c>
      <c r="B77" t="s">
        <v>200</v>
      </c>
      <c r="C77" t="s">
        <v>51</v>
      </c>
      <c r="D77" s="3">
        <v>0.20499999999999999</v>
      </c>
      <c r="E77" s="3">
        <v>0.22470000000000001</v>
      </c>
      <c r="F77" s="3">
        <v>0.21049999999999999</v>
      </c>
      <c r="G77" s="3">
        <v>0.2049</v>
      </c>
      <c r="H77" s="5">
        <f t="shared" si="12"/>
        <v>-5.5999999999999939E-3</v>
      </c>
      <c r="I77" s="5">
        <f t="shared" si="13"/>
        <v>-2.6603325415676931E-2</v>
      </c>
      <c r="J77" s="5">
        <f t="shared" si="14"/>
        <v>-9.9999999999988987E-5</v>
      </c>
      <c r="K77" s="5">
        <f t="shared" si="15"/>
        <v>-4.8780487804872682E-4</v>
      </c>
    </row>
    <row r="78" spans="1:11" x14ac:dyDescent="0.25">
      <c r="A78">
        <v>5.3</v>
      </c>
      <c r="B78" t="s">
        <v>200</v>
      </c>
      <c r="C78" t="s">
        <v>103</v>
      </c>
      <c r="D78" s="3">
        <v>0.18970000000000001</v>
      </c>
      <c r="E78" s="3">
        <v>0.183</v>
      </c>
      <c r="F78" s="3">
        <v>0.2036</v>
      </c>
      <c r="G78" s="3">
        <v>0.1953</v>
      </c>
      <c r="H78" s="5">
        <f t="shared" si="12"/>
        <v>-8.3000000000000018E-3</v>
      </c>
      <c r="I78" s="5">
        <f t="shared" si="13"/>
        <v>-4.0766208251473486E-2</v>
      </c>
      <c r="J78" s="5">
        <f t="shared" si="14"/>
        <v>5.5999999999999939E-3</v>
      </c>
      <c r="K78" s="5">
        <f t="shared" si="15"/>
        <v>2.9520295202951997E-2</v>
      </c>
    </row>
    <row r="79" spans="1:11" x14ac:dyDescent="0.25">
      <c r="A79">
        <v>5.3</v>
      </c>
      <c r="B79" t="s">
        <v>200</v>
      </c>
      <c r="C79" t="s">
        <v>102</v>
      </c>
      <c r="D79" s="3">
        <v>0.2104</v>
      </c>
      <c r="E79" s="3">
        <v>0.1855</v>
      </c>
      <c r="F79" s="3">
        <v>0.1867</v>
      </c>
      <c r="G79" s="3">
        <v>0.20899999999999999</v>
      </c>
      <c r="H79" s="5">
        <f t="shared" si="12"/>
        <v>2.2299999999999986E-2</v>
      </c>
      <c r="I79" s="5">
        <f t="shared" si="13"/>
        <v>0.11944295661489013</v>
      </c>
      <c r="J79" s="5">
        <f t="shared" si="14"/>
        <v>-1.4000000000000123E-3</v>
      </c>
      <c r="K79" s="5">
        <f t="shared" si="15"/>
        <v>-6.653992395437321E-3</v>
      </c>
    </row>
    <row r="80" spans="1:11" x14ac:dyDescent="0.25">
      <c r="A80">
        <v>5.3</v>
      </c>
      <c r="B80" t="s">
        <v>200</v>
      </c>
      <c r="C80" t="s">
        <v>53</v>
      </c>
      <c r="D80" s="3">
        <v>0.20760000000000001</v>
      </c>
      <c r="E80" s="3">
        <v>0.17119999999999999</v>
      </c>
      <c r="F80" s="3">
        <v>0.18779999999999999</v>
      </c>
      <c r="G80" s="3">
        <v>0.18729999999999999</v>
      </c>
      <c r="H80" s="5">
        <f t="shared" si="12"/>
        <v>-5.0000000000000044E-4</v>
      </c>
      <c r="I80" s="5">
        <f t="shared" si="13"/>
        <v>-2.662406815761451E-3</v>
      </c>
      <c r="J80" s="5">
        <f t="shared" si="14"/>
        <v>-2.0300000000000012E-2</v>
      </c>
      <c r="K80" s="5">
        <f t="shared" si="15"/>
        <v>-9.7784200385356512E-2</v>
      </c>
    </row>
    <row r="81" spans="1:11" x14ac:dyDescent="0.25">
      <c r="A81">
        <v>5.3</v>
      </c>
      <c r="B81" t="s">
        <v>200</v>
      </c>
      <c r="C81" t="s">
        <v>104</v>
      </c>
      <c r="D81" s="3">
        <v>0.19650000000000001</v>
      </c>
      <c r="E81" s="3">
        <v>0.20399999999999999</v>
      </c>
      <c r="F81" s="3">
        <v>0.20039999999999999</v>
      </c>
      <c r="G81" s="3">
        <v>0.17199999999999999</v>
      </c>
      <c r="H81" s="5">
        <f t="shared" si="12"/>
        <v>-2.8400000000000009E-2</v>
      </c>
      <c r="I81" s="5">
        <f t="shared" si="13"/>
        <v>-0.14171656686626752</v>
      </c>
      <c r="J81" s="5">
        <f t="shared" si="14"/>
        <v>-2.4500000000000022E-2</v>
      </c>
      <c r="K81" s="5">
        <f t="shared" si="15"/>
        <v>-0.12468193384223929</v>
      </c>
    </row>
    <row r="82" spans="1:11" x14ac:dyDescent="0.25">
      <c r="A82">
        <v>5.3</v>
      </c>
      <c r="B82" t="s">
        <v>200</v>
      </c>
      <c r="C82" t="s">
        <v>105</v>
      </c>
      <c r="D82" s="3">
        <v>0.19900000000000001</v>
      </c>
      <c r="E82" s="3">
        <v>0.2132</v>
      </c>
      <c r="F82" s="3">
        <v>0.19670000000000001</v>
      </c>
      <c r="G82" s="3">
        <v>0.19439999999999999</v>
      </c>
      <c r="H82" s="5">
        <f t="shared" si="12"/>
        <v>-2.3000000000000242E-3</v>
      </c>
      <c r="I82" s="5">
        <f t="shared" si="13"/>
        <v>-1.1692933401118577E-2</v>
      </c>
      <c r="J82" s="5">
        <f t="shared" si="14"/>
        <v>-4.6000000000000207E-3</v>
      </c>
      <c r="K82" s="5">
        <f t="shared" si="15"/>
        <v>-2.311557788944734E-2</v>
      </c>
    </row>
    <row r="83" spans="1:11" x14ac:dyDescent="0.25">
      <c r="A83">
        <v>5.3</v>
      </c>
      <c r="B83" t="s">
        <v>200</v>
      </c>
      <c r="C83" t="s">
        <v>106</v>
      </c>
      <c r="D83" s="3">
        <v>0.2344</v>
      </c>
      <c r="E83" s="3">
        <v>0.22539999999999999</v>
      </c>
      <c r="F83" s="3">
        <v>0.1429</v>
      </c>
      <c r="G83" s="3">
        <v>0.125</v>
      </c>
      <c r="H83" s="5">
        <f t="shared" si="12"/>
        <v>-1.7899999999999999E-2</v>
      </c>
      <c r="I83" s="5">
        <f t="shared" si="13"/>
        <v>-0.12526242127361792</v>
      </c>
      <c r="J83" s="5">
        <f t="shared" si="14"/>
        <v>-0.1094</v>
      </c>
      <c r="K83" s="5">
        <f t="shared" si="15"/>
        <v>-0.46672354948805461</v>
      </c>
    </row>
    <row r="84" spans="1:11" x14ac:dyDescent="0.25">
      <c r="A84">
        <v>5.3</v>
      </c>
      <c r="B84" t="s">
        <v>200</v>
      </c>
      <c r="C84" t="s">
        <v>107</v>
      </c>
      <c r="D84" s="3">
        <v>0.21490000000000001</v>
      </c>
      <c r="E84" s="3">
        <v>0.2024</v>
      </c>
      <c r="F84" s="3">
        <v>0.21529999999999999</v>
      </c>
      <c r="G84" s="3">
        <v>0.2029</v>
      </c>
      <c r="H84" s="5">
        <f t="shared" si="12"/>
        <v>-1.2399999999999994E-2</v>
      </c>
      <c r="I84" s="5">
        <f t="shared" si="13"/>
        <v>-5.7594054807245679E-2</v>
      </c>
      <c r="J84" s="5">
        <f t="shared" si="14"/>
        <v>-1.2000000000000011E-2</v>
      </c>
      <c r="K84" s="5">
        <f t="shared" si="15"/>
        <v>-5.5839925546765985E-2</v>
      </c>
    </row>
    <row r="85" spans="1:11" x14ac:dyDescent="0.25">
      <c r="A85">
        <v>5.3</v>
      </c>
      <c r="B85" t="s">
        <v>200</v>
      </c>
      <c r="C85" t="s">
        <v>108</v>
      </c>
      <c r="D85" s="3">
        <v>0.18060000000000001</v>
      </c>
      <c r="E85" s="3">
        <v>0.16800000000000001</v>
      </c>
      <c r="F85" s="3">
        <v>0.15659999999999999</v>
      </c>
      <c r="G85" s="3">
        <v>0.1787</v>
      </c>
      <c r="H85" s="5">
        <f t="shared" si="12"/>
        <v>2.2100000000000009E-2</v>
      </c>
      <c r="I85" s="5">
        <f t="shared" si="13"/>
        <v>0.14112388250319291</v>
      </c>
      <c r="J85" s="5">
        <f t="shared" si="14"/>
        <v>-1.9000000000000128E-3</v>
      </c>
      <c r="K85" s="5">
        <f t="shared" si="15"/>
        <v>-1.0520487264673381E-2</v>
      </c>
    </row>
    <row r="86" spans="1:11" x14ac:dyDescent="0.25">
      <c r="A86">
        <v>5.3</v>
      </c>
      <c r="B86" t="s">
        <v>200</v>
      </c>
      <c r="C86" t="s">
        <v>109</v>
      </c>
      <c r="D86" s="3">
        <v>0.248</v>
      </c>
      <c r="E86" s="3">
        <v>0.23100000000000001</v>
      </c>
      <c r="F86" s="3">
        <v>0.21690000000000001</v>
      </c>
      <c r="G86" s="3">
        <v>0.21410000000000001</v>
      </c>
      <c r="H86" s="5">
        <f t="shared" si="12"/>
        <v>-2.7999999999999969E-3</v>
      </c>
      <c r="I86" s="5">
        <f t="shared" si="13"/>
        <v>-1.2909174734900861E-2</v>
      </c>
      <c r="J86" s="5">
        <f t="shared" si="14"/>
        <v>-3.3899999999999986E-2</v>
      </c>
      <c r="K86" s="5">
        <f t="shared" si="15"/>
        <v>-0.13669354838709671</v>
      </c>
    </row>
    <row r="88" spans="1:11" x14ac:dyDescent="0.25">
      <c r="A88" s="7" t="s">
        <v>277</v>
      </c>
      <c r="B88" s="11"/>
      <c r="C88" s="11"/>
      <c r="D88" s="11"/>
      <c r="E88" s="11"/>
      <c r="F88" s="11"/>
      <c r="G88" s="11"/>
      <c r="H88" s="19"/>
      <c r="I88" s="19"/>
      <c r="J88" s="19"/>
      <c r="K88" s="19"/>
    </row>
    <row r="89" spans="1:11" x14ac:dyDescent="0.25">
      <c r="A89" s="1" t="s">
        <v>38</v>
      </c>
      <c r="B89" s="1" t="s">
        <v>226</v>
      </c>
      <c r="C89" s="1" t="s">
        <v>273</v>
      </c>
      <c r="D89" s="1">
        <v>2021</v>
      </c>
      <c r="E89" s="1">
        <v>2022</v>
      </c>
      <c r="F89" s="1">
        <v>2023</v>
      </c>
      <c r="G89" s="1">
        <v>2024</v>
      </c>
      <c r="H89" s="1" t="s">
        <v>74</v>
      </c>
      <c r="I89" s="1" t="s">
        <v>66</v>
      </c>
      <c r="J89" s="1" t="s">
        <v>75</v>
      </c>
      <c r="K89" s="1" t="s">
        <v>68</v>
      </c>
    </row>
    <row r="90" spans="1:11" x14ac:dyDescent="0.25">
      <c r="A90">
        <v>6.3</v>
      </c>
      <c r="B90" t="s">
        <v>202</v>
      </c>
      <c r="C90" t="s">
        <v>95</v>
      </c>
      <c r="D90" s="3">
        <v>3.9199999999999999E-2</v>
      </c>
      <c r="E90" s="3">
        <v>5.0599999999999999E-2</v>
      </c>
      <c r="F90" s="3">
        <v>3.8899999999999997E-2</v>
      </c>
      <c r="G90" s="3">
        <v>4.2099999999999999E-2</v>
      </c>
      <c r="H90" s="5">
        <f t="shared" ref="H90:H106" si="16">SUM(G90-F90)</f>
        <v>3.2000000000000015E-3</v>
      </c>
      <c r="I90" s="5">
        <f t="shared" ref="I90:I106" si="17">SUM(G90-F90)/F90</f>
        <v>8.2262210796915217E-2</v>
      </c>
      <c r="J90" s="5">
        <f t="shared" ref="J90:J106" si="18">SUM(G90-D90)</f>
        <v>2.8999999999999998E-3</v>
      </c>
      <c r="K90" s="5">
        <f t="shared" ref="K90:K106" si="19">SUM(G90-D90)/D90</f>
        <v>7.3979591836734693E-2</v>
      </c>
    </row>
    <row r="91" spans="1:11" x14ac:dyDescent="0.25">
      <c r="A91">
        <v>6.3</v>
      </c>
      <c r="B91" t="s">
        <v>202</v>
      </c>
      <c r="C91" t="s">
        <v>96</v>
      </c>
      <c r="D91" s="3">
        <v>5.0700000000000002E-2</v>
      </c>
      <c r="E91" s="3">
        <v>4.7199999999999999E-2</v>
      </c>
      <c r="F91" s="3">
        <v>4.7100000000000003E-2</v>
      </c>
      <c r="G91" s="3">
        <v>3.7199999999999997E-2</v>
      </c>
      <c r="H91" s="5">
        <f t="shared" si="16"/>
        <v>-9.900000000000006E-3</v>
      </c>
      <c r="I91" s="5">
        <f t="shared" si="17"/>
        <v>-0.21019108280254789</v>
      </c>
      <c r="J91" s="5">
        <f t="shared" si="18"/>
        <v>-1.3500000000000005E-2</v>
      </c>
      <c r="K91" s="5">
        <f t="shared" si="19"/>
        <v>-0.26627218934911251</v>
      </c>
    </row>
    <row r="92" spans="1:11" x14ac:dyDescent="0.25">
      <c r="A92">
        <v>6.3</v>
      </c>
      <c r="B92" t="s">
        <v>202</v>
      </c>
      <c r="C92" t="s">
        <v>97</v>
      </c>
      <c r="D92" s="3">
        <v>5.3999999999999999E-2</v>
      </c>
      <c r="E92" s="3">
        <v>5.8799999999999998E-2</v>
      </c>
      <c r="F92" s="3">
        <v>5.7000000000000002E-2</v>
      </c>
      <c r="G92" s="3">
        <v>5.79E-2</v>
      </c>
      <c r="H92" s="5">
        <f t="shared" si="16"/>
        <v>8.9999999999999802E-4</v>
      </c>
      <c r="I92" s="5">
        <f t="shared" si="17"/>
        <v>1.5789473684210492E-2</v>
      </c>
      <c r="J92" s="5">
        <f t="shared" si="18"/>
        <v>3.9000000000000007E-3</v>
      </c>
      <c r="K92" s="5">
        <f t="shared" si="19"/>
        <v>7.2222222222222229E-2</v>
      </c>
    </row>
    <row r="93" spans="1:11" x14ac:dyDescent="0.25">
      <c r="A93">
        <v>6.3</v>
      </c>
      <c r="B93" t="s">
        <v>202</v>
      </c>
      <c r="C93" t="s">
        <v>98</v>
      </c>
      <c r="D93" s="3">
        <v>4.1799999999999997E-2</v>
      </c>
      <c r="E93" s="3">
        <v>5.79E-2</v>
      </c>
      <c r="F93" s="3">
        <v>4.6300000000000001E-2</v>
      </c>
      <c r="G93" s="3">
        <v>4.4999999999999998E-2</v>
      </c>
      <c r="H93" s="5">
        <f t="shared" si="16"/>
        <v>-1.3000000000000025E-3</v>
      </c>
      <c r="I93" s="5">
        <f t="shared" si="17"/>
        <v>-2.8077753779697678E-2</v>
      </c>
      <c r="J93" s="5">
        <f t="shared" si="18"/>
        <v>3.2000000000000015E-3</v>
      </c>
      <c r="K93" s="5">
        <f t="shared" si="19"/>
        <v>7.6555023923445015E-2</v>
      </c>
    </row>
    <row r="94" spans="1:11" x14ac:dyDescent="0.25">
      <c r="A94">
        <v>6.3</v>
      </c>
      <c r="B94" t="s">
        <v>202</v>
      </c>
      <c r="C94" t="s">
        <v>99</v>
      </c>
      <c r="D94" s="3">
        <v>5.1499999999999997E-2</v>
      </c>
      <c r="E94" s="3">
        <v>4.1099999999999998E-2</v>
      </c>
      <c r="F94" s="3">
        <v>4.1200000000000001E-2</v>
      </c>
      <c r="G94" s="3">
        <v>4.2999999999999997E-2</v>
      </c>
      <c r="H94" s="5">
        <f t="shared" si="16"/>
        <v>1.799999999999996E-3</v>
      </c>
      <c r="I94" s="5">
        <f t="shared" si="17"/>
        <v>4.3689320388349419E-2</v>
      </c>
      <c r="J94" s="5">
        <f t="shared" si="18"/>
        <v>-8.5000000000000006E-3</v>
      </c>
      <c r="K94" s="5">
        <f t="shared" si="19"/>
        <v>-0.1650485436893204</v>
      </c>
    </row>
    <row r="95" spans="1:11" x14ac:dyDescent="0.25">
      <c r="A95">
        <v>6.3</v>
      </c>
      <c r="B95" t="s">
        <v>202</v>
      </c>
      <c r="C95" t="s">
        <v>100</v>
      </c>
      <c r="D95" s="3">
        <v>5.9299999999999999E-2</v>
      </c>
      <c r="E95" s="3">
        <v>4.9599999999999998E-2</v>
      </c>
      <c r="F95" s="3">
        <v>4.1399999999999999E-2</v>
      </c>
      <c r="G95" s="3">
        <v>4.6300000000000001E-2</v>
      </c>
      <c r="H95" s="5">
        <f t="shared" si="16"/>
        <v>4.9000000000000016E-3</v>
      </c>
      <c r="I95" s="5">
        <f t="shared" si="17"/>
        <v>0.11835748792270535</v>
      </c>
      <c r="J95" s="5">
        <f t="shared" si="18"/>
        <v>-1.2999999999999998E-2</v>
      </c>
      <c r="K95" s="5">
        <f t="shared" si="19"/>
        <v>-0.21922428330522761</v>
      </c>
    </row>
    <row r="96" spans="1:11" x14ac:dyDescent="0.25">
      <c r="A96">
        <v>6.3</v>
      </c>
      <c r="B96" t="s">
        <v>202</v>
      </c>
      <c r="C96" t="s">
        <v>101</v>
      </c>
      <c r="D96" s="3">
        <v>6.6000000000000003E-2</v>
      </c>
      <c r="E96" s="3">
        <v>6.7900000000000002E-2</v>
      </c>
      <c r="F96" s="3">
        <v>5.04E-2</v>
      </c>
      <c r="G96" s="3">
        <v>5.5399999999999998E-2</v>
      </c>
      <c r="H96" s="5">
        <f t="shared" si="16"/>
        <v>4.9999999999999975E-3</v>
      </c>
      <c r="I96" s="5">
        <f t="shared" si="17"/>
        <v>9.9206349206349159E-2</v>
      </c>
      <c r="J96" s="5">
        <f t="shared" si="18"/>
        <v>-1.0600000000000005E-2</v>
      </c>
      <c r="K96" s="5">
        <f t="shared" si="19"/>
        <v>-0.16060606060606067</v>
      </c>
    </row>
    <row r="97" spans="1:11" x14ac:dyDescent="0.25">
      <c r="A97">
        <v>6.3</v>
      </c>
      <c r="B97" t="s">
        <v>202</v>
      </c>
      <c r="C97" t="s">
        <v>51</v>
      </c>
      <c r="D97" s="3">
        <v>6.7199999999999996E-2</v>
      </c>
      <c r="E97" s="3">
        <v>6.3E-2</v>
      </c>
      <c r="F97" s="3">
        <v>5.57E-2</v>
      </c>
      <c r="G97" s="3">
        <v>6.13E-2</v>
      </c>
      <c r="H97" s="5">
        <f t="shared" si="16"/>
        <v>5.6000000000000008E-3</v>
      </c>
      <c r="I97" s="5">
        <f t="shared" si="17"/>
        <v>0.10053859964093359</v>
      </c>
      <c r="J97" s="5">
        <f t="shared" si="18"/>
        <v>-5.8999999999999955E-3</v>
      </c>
      <c r="K97" s="5">
        <f t="shared" si="19"/>
        <v>-8.7797619047618985E-2</v>
      </c>
    </row>
    <row r="98" spans="1:11" x14ac:dyDescent="0.25">
      <c r="A98">
        <v>6.3</v>
      </c>
      <c r="B98" t="s">
        <v>202</v>
      </c>
      <c r="C98" t="s">
        <v>103</v>
      </c>
      <c r="D98" s="3">
        <v>5.7000000000000002E-2</v>
      </c>
      <c r="E98" s="3">
        <v>5.4199999999999998E-2</v>
      </c>
      <c r="F98" s="3">
        <v>5.2699999999999997E-2</v>
      </c>
      <c r="G98" s="3">
        <v>5.4600000000000003E-2</v>
      </c>
      <c r="H98" s="5">
        <f t="shared" si="16"/>
        <v>1.9000000000000059E-3</v>
      </c>
      <c r="I98" s="5">
        <f t="shared" si="17"/>
        <v>3.6053130929791385E-2</v>
      </c>
      <c r="J98" s="5">
        <f t="shared" si="18"/>
        <v>-2.3999999999999994E-3</v>
      </c>
      <c r="K98" s="5">
        <f t="shared" si="19"/>
        <v>-4.2105263157894722E-2</v>
      </c>
    </row>
    <row r="99" spans="1:11" x14ac:dyDescent="0.25">
      <c r="A99">
        <v>6.3</v>
      </c>
      <c r="B99" t="s">
        <v>202</v>
      </c>
      <c r="C99" t="s">
        <v>102</v>
      </c>
      <c r="D99" s="3">
        <v>3.6499999999999998E-2</v>
      </c>
      <c r="E99" s="3">
        <v>5.3199999999999997E-2</v>
      </c>
      <c r="F99" s="3">
        <v>4.36E-2</v>
      </c>
      <c r="G99" s="3">
        <v>4.65E-2</v>
      </c>
      <c r="H99" s="5">
        <f t="shared" si="16"/>
        <v>2.8999999999999998E-3</v>
      </c>
      <c r="I99" s="5">
        <f t="shared" si="17"/>
        <v>6.6513761467889898E-2</v>
      </c>
      <c r="J99" s="5">
        <f t="shared" si="18"/>
        <v>1.0000000000000002E-2</v>
      </c>
      <c r="K99" s="5">
        <f t="shared" si="19"/>
        <v>0.27397260273972612</v>
      </c>
    </row>
    <row r="100" spans="1:11" x14ac:dyDescent="0.25">
      <c r="A100">
        <v>6.3</v>
      </c>
      <c r="B100" t="s">
        <v>202</v>
      </c>
      <c r="C100" t="s">
        <v>53</v>
      </c>
      <c r="D100" s="3">
        <v>5.8000000000000003E-2</v>
      </c>
      <c r="E100" s="3">
        <v>5.3100000000000001E-2</v>
      </c>
      <c r="F100" s="3">
        <v>4.4999999999999998E-2</v>
      </c>
      <c r="G100" s="3">
        <v>5.2999999999999999E-2</v>
      </c>
      <c r="H100" s="5">
        <f t="shared" si="16"/>
        <v>8.0000000000000002E-3</v>
      </c>
      <c r="I100" s="5">
        <f t="shared" si="17"/>
        <v>0.17777777777777778</v>
      </c>
      <c r="J100" s="5">
        <f t="shared" si="18"/>
        <v>-5.0000000000000044E-3</v>
      </c>
      <c r="K100" s="5">
        <f t="shared" si="19"/>
        <v>-8.6206896551724213E-2</v>
      </c>
    </row>
    <row r="101" spans="1:11" x14ac:dyDescent="0.25">
      <c r="A101">
        <v>6.3</v>
      </c>
      <c r="B101" t="s">
        <v>202</v>
      </c>
      <c r="C101" t="s">
        <v>104</v>
      </c>
      <c r="D101" s="3">
        <v>3.2599999999999997E-2</v>
      </c>
      <c r="E101" s="3">
        <v>3.4200000000000001E-2</v>
      </c>
      <c r="F101" s="3">
        <v>4.6199999999999998E-2</v>
      </c>
      <c r="G101" s="3">
        <v>4.1200000000000001E-2</v>
      </c>
      <c r="H101" s="5">
        <f t="shared" si="16"/>
        <v>-4.9999999999999975E-3</v>
      </c>
      <c r="I101" s="5">
        <f t="shared" si="17"/>
        <v>-0.10822510822510818</v>
      </c>
      <c r="J101" s="5">
        <f t="shared" si="18"/>
        <v>8.6000000000000035E-3</v>
      </c>
      <c r="K101" s="5">
        <f t="shared" si="19"/>
        <v>0.26380368098159523</v>
      </c>
    </row>
    <row r="102" spans="1:11" x14ac:dyDescent="0.25">
      <c r="A102">
        <v>6.3</v>
      </c>
      <c r="B102" t="s">
        <v>202</v>
      </c>
      <c r="C102" t="s">
        <v>105</v>
      </c>
      <c r="D102" s="3">
        <v>5.6300000000000003E-2</v>
      </c>
      <c r="E102" s="3">
        <v>5.2999999999999999E-2</v>
      </c>
      <c r="F102" s="3">
        <v>4.4900000000000002E-2</v>
      </c>
      <c r="G102" s="3">
        <v>4.7699999999999999E-2</v>
      </c>
      <c r="H102" s="5">
        <f t="shared" si="16"/>
        <v>2.7999999999999969E-3</v>
      </c>
      <c r="I102" s="5">
        <f t="shared" si="17"/>
        <v>6.236080178173712E-2</v>
      </c>
      <c r="J102" s="5">
        <f t="shared" si="18"/>
        <v>-8.6000000000000035E-3</v>
      </c>
      <c r="K102" s="5">
        <f t="shared" si="19"/>
        <v>-0.15275310834813505</v>
      </c>
    </row>
    <row r="103" spans="1:11" x14ac:dyDescent="0.25">
      <c r="A103">
        <v>6.3</v>
      </c>
      <c r="B103" t="s">
        <v>202</v>
      </c>
      <c r="C103" t="s">
        <v>106</v>
      </c>
      <c r="D103" s="3">
        <v>3.1199999999999999E-2</v>
      </c>
      <c r="E103" s="3">
        <v>5.16E-2</v>
      </c>
      <c r="F103" s="3">
        <v>4.2999999999999997E-2</v>
      </c>
      <c r="G103" s="3">
        <v>5.2699999999999997E-2</v>
      </c>
      <c r="H103" s="5">
        <f t="shared" si="16"/>
        <v>9.7000000000000003E-3</v>
      </c>
      <c r="I103" s="5">
        <f t="shared" si="17"/>
        <v>0.22558139534883723</v>
      </c>
      <c r="J103" s="5">
        <f t="shared" si="18"/>
        <v>2.1499999999999998E-2</v>
      </c>
      <c r="K103" s="5">
        <f t="shared" si="19"/>
        <v>0.6891025641025641</v>
      </c>
    </row>
    <row r="104" spans="1:11" x14ac:dyDescent="0.25">
      <c r="A104">
        <v>6.3</v>
      </c>
      <c r="B104" t="s">
        <v>202</v>
      </c>
      <c r="C104" t="s">
        <v>107</v>
      </c>
      <c r="D104" s="3">
        <v>4.7600000000000003E-2</v>
      </c>
      <c r="E104" s="3">
        <v>4.9099999999999998E-2</v>
      </c>
      <c r="F104" s="3">
        <v>4.6100000000000002E-2</v>
      </c>
      <c r="G104" s="3">
        <v>4.58E-2</v>
      </c>
      <c r="H104" s="5">
        <f t="shared" si="16"/>
        <v>-3.0000000000000165E-4</v>
      </c>
      <c r="I104" s="5">
        <f t="shared" si="17"/>
        <v>-6.5075921908894063E-3</v>
      </c>
      <c r="J104" s="5">
        <f t="shared" si="18"/>
        <v>-1.800000000000003E-3</v>
      </c>
      <c r="K104" s="5">
        <f t="shared" si="19"/>
        <v>-3.7815126050420228E-2</v>
      </c>
    </row>
    <row r="105" spans="1:11" x14ac:dyDescent="0.25">
      <c r="A105">
        <v>6.3</v>
      </c>
      <c r="B105" t="s">
        <v>202</v>
      </c>
      <c r="C105" t="s">
        <v>108</v>
      </c>
      <c r="D105" s="3">
        <v>5.62E-2</v>
      </c>
      <c r="E105" s="3">
        <v>5.0200000000000002E-2</v>
      </c>
      <c r="F105" s="3">
        <v>4.2599999999999999E-2</v>
      </c>
      <c r="G105" s="3">
        <v>4.0500000000000001E-2</v>
      </c>
      <c r="H105" s="5">
        <f t="shared" si="16"/>
        <v>-2.0999999999999977E-3</v>
      </c>
      <c r="I105" s="5">
        <f t="shared" si="17"/>
        <v>-4.9295774647887272E-2</v>
      </c>
      <c r="J105" s="5">
        <f t="shared" si="18"/>
        <v>-1.5699999999999999E-2</v>
      </c>
      <c r="K105" s="5">
        <f t="shared" si="19"/>
        <v>-0.2793594306049822</v>
      </c>
    </row>
    <row r="106" spans="1:11" x14ac:dyDescent="0.25">
      <c r="A106">
        <v>6.3</v>
      </c>
      <c r="B106" t="s">
        <v>202</v>
      </c>
      <c r="C106" t="s">
        <v>109</v>
      </c>
      <c r="D106" s="3">
        <v>4.8399999999999999E-2</v>
      </c>
      <c r="E106" s="3">
        <v>4.7E-2</v>
      </c>
      <c r="F106" s="3">
        <v>4.8500000000000001E-2</v>
      </c>
      <c r="G106" s="3">
        <v>4.5699999999999998E-2</v>
      </c>
      <c r="H106" s="5">
        <f t="shared" si="16"/>
        <v>-2.8000000000000039E-3</v>
      </c>
      <c r="I106" s="5">
        <f t="shared" si="17"/>
        <v>-5.7731958762886677E-2</v>
      </c>
      <c r="J106" s="5">
        <f t="shared" si="18"/>
        <v>-2.700000000000001E-3</v>
      </c>
      <c r="K106" s="5">
        <f t="shared" si="19"/>
        <v>-5.5785123966942171E-2</v>
      </c>
    </row>
    <row r="108" spans="1:11" x14ac:dyDescent="0.25">
      <c r="A108" s="7" t="s">
        <v>278</v>
      </c>
      <c r="B108" s="11"/>
      <c r="C108" s="11"/>
      <c r="D108" s="11"/>
      <c r="E108" s="11"/>
      <c r="F108" s="11"/>
      <c r="G108" s="11"/>
      <c r="H108" s="19"/>
      <c r="I108" s="19"/>
      <c r="J108" s="19"/>
      <c r="K108" s="19"/>
    </row>
    <row r="109" spans="1:11" x14ac:dyDescent="0.25">
      <c r="A109" s="1" t="s">
        <v>38</v>
      </c>
      <c r="B109" s="1" t="s">
        <v>226</v>
      </c>
      <c r="C109" s="1" t="s">
        <v>273</v>
      </c>
      <c r="D109" s="1">
        <v>2021</v>
      </c>
      <c r="E109" s="1">
        <v>2022</v>
      </c>
      <c r="F109" s="1">
        <v>2023</v>
      </c>
      <c r="G109" s="1">
        <v>2024</v>
      </c>
      <c r="H109" s="1" t="s">
        <v>74</v>
      </c>
      <c r="I109" s="1" t="s">
        <v>66</v>
      </c>
      <c r="J109" s="1" t="s">
        <v>75</v>
      </c>
      <c r="K109" s="1" t="s">
        <v>68</v>
      </c>
    </row>
    <row r="110" spans="1:11" x14ac:dyDescent="0.25">
      <c r="A110">
        <v>7.3</v>
      </c>
      <c r="B110" t="s">
        <v>204</v>
      </c>
      <c r="C110" t="s">
        <v>95</v>
      </c>
      <c r="D110" s="3">
        <v>5.5899999999999998E-2</v>
      </c>
      <c r="E110" s="3">
        <v>0.08</v>
      </c>
      <c r="F110" s="3">
        <v>6.6699999999999995E-2</v>
      </c>
      <c r="G110" s="3">
        <v>5.8200000000000002E-2</v>
      </c>
      <c r="H110" s="5">
        <f t="shared" ref="H110:H126" si="20">SUM(G110-F110)</f>
        <v>-8.4999999999999937E-3</v>
      </c>
      <c r="I110" s="5">
        <f t="shared" ref="I110:I126" si="21">SUM(G110-F110)/F110</f>
        <v>-0.12743628185907038</v>
      </c>
      <c r="J110" s="5">
        <f t="shared" ref="J110:J126" si="22">SUM(G110-D110)</f>
        <v>2.3000000000000034E-3</v>
      </c>
      <c r="K110" s="5">
        <f t="shared" ref="K110:K126" si="23">SUM(G110-D110)/D110</f>
        <v>4.114490161001795E-2</v>
      </c>
    </row>
    <row r="111" spans="1:11" x14ac:dyDescent="0.25">
      <c r="A111">
        <v>7.3</v>
      </c>
      <c r="B111" t="s">
        <v>204</v>
      </c>
      <c r="C111" t="s">
        <v>96</v>
      </c>
      <c r="D111" s="3">
        <v>5.6500000000000002E-2</v>
      </c>
      <c r="E111" s="3">
        <v>5.9299999999999999E-2</v>
      </c>
      <c r="F111" s="3">
        <v>0.1007</v>
      </c>
      <c r="G111" s="3">
        <v>5.3100000000000001E-2</v>
      </c>
      <c r="H111" s="5">
        <f t="shared" si="20"/>
        <v>-4.7599999999999996E-2</v>
      </c>
      <c r="I111" s="5">
        <f t="shared" si="21"/>
        <v>-0.47269116186693144</v>
      </c>
      <c r="J111" s="5">
        <f t="shared" si="22"/>
        <v>-3.4000000000000002E-3</v>
      </c>
      <c r="K111" s="5">
        <f t="shared" si="23"/>
        <v>-6.0176991150442477E-2</v>
      </c>
    </row>
    <row r="112" spans="1:11" x14ac:dyDescent="0.25">
      <c r="A112">
        <v>7.3</v>
      </c>
      <c r="B112" t="s">
        <v>204</v>
      </c>
      <c r="C112" t="s">
        <v>97</v>
      </c>
      <c r="D112" s="3">
        <v>6.3E-2</v>
      </c>
      <c r="E112" s="3">
        <v>6.8599999999999994E-2</v>
      </c>
      <c r="F112" s="3">
        <v>7.2599999999999998E-2</v>
      </c>
      <c r="G112" s="3">
        <v>7.2099999999999997E-2</v>
      </c>
      <c r="H112" s="5">
        <f t="shared" si="20"/>
        <v>-5.0000000000000044E-4</v>
      </c>
      <c r="I112" s="5">
        <f t="shared" si="21"/>
        <v>-6.8870523415978024E-3</v>
      </c>
      <c r="J112" s="5">
        <f t="shared" si="22"/>
        <v>9.099999999999997E-3</v>
      </c>
      <c r="K112" s="5">
        <f t="shared" si="23"/>
        <v>0.1444444444444444</v>
      </c>
    </row>
    <row r="113" spans="1:11" x14ac:dyDescent="0.25">
      <c r="A113">
        <v>7.3</v>
      </c>
      <c r="B113" t="s">
        <v>204</v>
      </c>
      <c r="C113" t="s">
        <v>98</v>
      </c>
      <c r="D113" s="3">
        <v>7.0000000000000007E-2</v>
      </c>
      <c r="E113" s="3">
        <v>5.8799999999999998E-2</v>
      </c>
      <c r="F113" s="3">
        <v>7.9000000000000001E-2</v>
      </c>
      <c r="G113" s="3">
        <v>7.7799999999999994E-2</v>
      </c>
      <c r="H113" s="5">
        <f t="shared" si="20"/>
        <v>-1.2000000000000066E-3</v>
      </c>
      <c r="I113" s="5">
        <f t="shared" si="21"/>
        <v>-1.5189873417721603E-2</v>
      </c>
      <c r="J113" s="5">
        <f t="shared" si="22"/>
        <v>7.7999999999999875E-3</v>
      </c>
      <c r="K113" s="5">
        <f t="shared" si="23"/>
        <v>0.11142857142857124</v>
      </c>
    </row>
    <row r="114" spans="1:11" x14ac:dyDescent="0.25">
      <c r="A114">
        <v>7.3</v>
      </c>
      <c r="B114" t="s">
        <v>204</v>
      </c>
      <c r="C114" t="s">
        <v>99</v>
      </c>
      <c r="D114" s="3">
        <v>6.1499999999999999E-2</v>
      </c>
      <c r="E114" s="3">
        <v>6.6900000000000001E-2</v>
      </c>
      <c r="F114" s="3">
        <v>5.1900000000000002E-2</v>
      </c>
      <c r="G114" s="3">
        <v>6.2899999999999998E-2</v>
      </c>
      <c r="H114" s="5">
        <f t="shared" si="20"/>
        <v>1.0999999999999996E-2</v>
      </c>
      <c r="I114" s="5">
        <f t="shared" si="21"/>
        <v>0.21194605009633902</v>
      </c>
      <c r="J114" s="5">
        <f t="shared" si="22"/>
        <v>1.3999999999999985E-3</v>
      </c>
      <c r="K114" s="5">
        <f t="shared" si="23"/>
        <v>2.2764227642276397E-2</v>
      </c>
    </row>
    <row r="115" spans="1:11" x14ac:dyDescent="0.25">
      <c r="A115">
        <v>7.3</v>
      </c>
      <c r="B115" t="s">
        <v>204</v>
      </c>
      <c r="C115" t="s">
        <v>100</v>
      </c>
      <c r="D115" s="3">
        <v>5.16E-2</v>
      </c>
      <c r="E115" s="3">
        <v>5.2999999999999999E-2</v>
      </c>
      <c r="F115" s="3">
        <v>4.99E-2</v>
      </c>
      <c r="G115" s="3">
        <v>6.1199999999999997E-2</v>
      </c>
      <c r="H115" s="5">
        <f t="shared" si="20"/>
        <v>1.1299999999999998E-2</v>
      </c>
      <c r="I115" s="5">
        <f t="shared" si="21"/>
        <v>0.2264529058116232</v>
      </c>
      <c r="J115" s="5">
        <f t="shared" si="22"/>
        <v>9.5999999999999974E-3</v>
      </c>
      <c r="K115" s="5">
        <f t="shared" si="23"/>
        <v>0.18604651162790692</v>
      </c>
    </row>
    <row r="116" spans="1:11" x14ac:dyDescent="0.25">
      <c r="A116">
        <v>7.3</v>
      </c>
      <c r="B116" t="s">
        <v>204</v>
      </c>
      <c r="C116" t="s">
        <v>101</v>
      </c>
      <c r="D116" s="3">
        <v>7.5700000000000003E-2</v>
      </c>
      <c r="E116" s="3">
        <v>8.1100000000000005E-2</v>
      </c>
      <c r="F116" s="3">
        <v>9.0200000000000002E-2</v>
      </c>
      <c r="G116" s="3">
        <v>8.2600000000000007E-2</v>
      </c>
      <c r="H116" s="5">
        <f t="shared" si="20"/>
        <v>-7.5999999999999956E-3</v>
      </c>
      <c r="I116" s="5">
        <f t="shared" si="21"/>
        <v>-8.4257206208425667E-2</v>
      </c>
      <c r="J116" s="5">
        <f t="shared" si="22"/>
        <v>6.9000000000000034E-3</v>
      </c>
      <c r="K116" s="5">
        <f t="shared" si="23"/>
        <v>9.1149273447820381E-2</v>
      </c>
    </row>
    <row r="117" spans="1:11" x14ac:dyDescent="0.25">
      <c r="A117">
        <v>7.3</v>
      </c>
      <c r="B117" t="s">
        <v>204</v>
      </c>
      <c r="C117" t="s">
        <v>51</v>
      </c>
      <c r="D117" s="3">
        <v>7.0999999999999994E-2</v>
      </c>
      <c r="E117" s="3">
        <v>7.0300000000000001E-2</v>
      </c>
      <c r="F117" s="3">
        <v>6.4199999999999993E-2</v>
      </c>
      <c r="G117" s="3">
        <v>6.2E-2</v>
      </c>
      <c r="H117" s="5">
        <f t="shared" si="20"/>
        <v>-2.1999999999999936E-3</v>
      </c>
      <c r="I117" s="5">
        <f t="shared" si="21"/>
        <v>-3.4267912772585576E-2</v>
      </c>
      <c r="J117" s="5">
        <f t="shared" si="22"/>
        <v>-8.9999999999999941E-3</v>
      </c>
      <c r="K117" s="5">
        <f t="shared" si="23"/>
        <v>-0.12676056338028163</v>
      </c>
    </row>
    <row r="118" spans="1:11" x14ac:dyDescent="0.25">
      <c r="A118">
        <v>7.3</v>
      </c>
      <c r="B118" t="s">
        <v>204</v>
      </c>
      <c r="C118" t="s">
        <v>103</v>
      </c>
      <c r="D118" s="3">
        <v>5.7599999999999998E-2</v>
      </c>
      <c r="E118" s="3">
        <v>6.7900000000000002E-2</v>
      </c>
      <c r="F118" s="3">
        <v>6.2700000000000006E-2</v>
      </c>
      <c r="G118" s="3">
        <v>5.8599999999999999E-2</v>
      </c>
      <c r="H118" s="5">
        <f t="shared" si="20"/>
        <v>-4.1000000000000064E-3</v>
      </c>
      <c r="I118" s="5">
        <f t="shared" si="21"/>
        <v>-6.5390749601276013E-2</v>
      </c>
      <c r="J118" s="5">
        <f t="shared" si="22"/>
        <v>1.0000000000000009E-3</v>
      </c>
      <c r="K118" s="5">
        <f t="shared" si="23"/>
        <v>1.7361111111111126E-2</v>
      </c>
    </row>
    <row r="119" spans="1:11" x14ac:dyDescent="0.25">
      <c r="A119">
        <v>7.3</v>
      </c>
      <c r="B119" t="s">
        <v>204</v>
      </c>
      <c r="C119" t="s">
        <v>102</v>
      </c>
      <c r="D119" s="3">
        <v>8.2699999999999996E-2</v>
      </c>
      <c r="E119" s="3">
        <v>6.8099999999999994E-2</v>
      </c>
      <c r="F119" s="3">
        <v>6.7400000000000002E-2</v>
      </c>
      <c r="G119" s="3">
        <v>0.1158</v>
      </c>
      <c r="H119" s="5">
        <f t="shared" si="20"/>
        <v>4.8399999999999999E-2</v>
      </c>
      <c r="I119" s="5">
        <f t="shared" si="21"/>
        <v>0.71810089020771506</v>
      </c>
      <c r="J119" s="5">
        <f t="shared" si="22"/>
        <v>3.3100000000000004E-2</v>
      </c>
      <c r="K119" s="5">
        <f t="shared" si="23"/>
        <v>0.40024183796856116</v>
      </c>
    </row>
    <row r="120" spans="1:11" x14ac:dyDescent="0.25">
      <c r="A120">
        <v>7.3</v>
      </c>
      <c r="B120" t="s">
        <v>204</v>
      </c>
      <c r="C120" t="s">
        <v>53</v>
      </c>
      <c r="D120" s="3">
        <v>6.4899999999999999E-2</v>
      </c>
      <c r="E120" s="3">
        <v>6.6000000000000003E-2</v>
      </c>
      <c r="F120" s="3">
        <v>5.5599999999999997E-2</v>
      </c>
      <c r="G120" s="3">
        <v>6.7500000000000004E-2</v>
      </c>
      <c r="H120" s="5">
        <f t="shared" si="20"/>
        <v>1.1900000000000008E-2</v>
      </c>
      <c r="I120" s="5">
        <f t="shared" si="21"/>
        <v>0.21402877697841741</v>
      </c>
      <c r="J120" s="5">
        <f t="shared" si="22"/>
        <v>2.6000000000000051E-3</v>
      </c>
      <c r="K120" s="5">
        <f t="shared" si="23"/>
        <v>4.0061633281972341E-2</v>
      </c>
    </row>
    <row r="121" spans="1:11" x14ac:dyDescent="0.25">
      <c r="A121">
        <v>7.3</v>
      </c>
      <c r="B121" t="s">
        <v>204</v>
      </c>
      <c r="C121" t="s">
        <v>104</v>
      </c>
      <c r="D121" s="3">
        <v>6.1899999999999997E-2</v>
      </c>
      <c r="E121" s="3">
        <v>5.0299999999999997E-2</v>
      </c>
      <c r="F121" s="3">
        <v>5.8900000000000001E-2</v>
      </c>
      <c r="G121" s="3">
        <v>4.9700000000000001E-2</v>
      </c>
      <c r="H121" s="5">
        <f t="shared" si="20"/>
        <v>-9.1999999999999998E-3</v>
      </c>
      <c r="I121" s="5">
        <f t="shared" si="21"/>
        <v>-0.15619694397283532</v>
      </c>
      <c r="J121" s="5">
        <f t="shared" si="22"/>
        <v>-1.2199999999999996E-2</v>
      </c>
      <c r="K121" s="5">
        <f t="shared" si="23"/>
        <v>-0.19709208400646197</v>
      </c>
    </row>
    <row r="122" spans="1:11" x14ac:dyDescent="0.25">
      <c r="A122">
        <v>7.3</v>
      </c>
      <c r="B122" t="s">
        <v>204</v>
      </c>
      <c r="C122" t="s">
        <v>105</v>
      </c>
      <c r="D122" s="3">
        <v>7.4800000000000005E-2</v>
      </c>
      <c r="E122" s="3">
        <v>6.4299999999999996E-2</v>
      </c>
      <c r="F122" s="3">
        <v>6.25E-2</v>
      </c>
      <c r="G122" s="3">
        <v>5.8799999999999998E-2</v>
      </c>
      <c r="H122" s="5">
        <f t="shared" si="20"/>
        <v>-3.7000000000000019E-3</v>
      </c>
      <c r="I122" s="5">
        <f t="shared" si="21"/>
        <v>-5.920000000000003E-2</v>
      </c>
      <c r="J122" s="5">
        <f t="shared" si="22"/>
        <v>-1.6000000000000007E-2</v>
      </c>
      <c r="K122" s="5">
        <f t="shared" si="23"/>
        <v>-0.2139037433155081</v>
      </c>
    </row>
    <row r="123" spans="1:11" x14ac:dyDescent="0.25">
      <c r="A123">
        <v>7.3</v>
      </c>
      <c r="B123" t="s">
        <v>204</v>
      </c>
      <c r="C123" t="s">
        <v>106</v>
      </c>
      <c r="D123" s="3">
        <v>7.0300000000000001E-2</v>
      </c>
      <c r="E123" s="3">
        <v>8.4500000000000006E-2</v>
      </c>
      <c r="F123" s="3">
        <v>7.1900000000000006E-2</v>
      </c>
      <c r="G123" s="3">
        <v>8.4900000000000003E-2</v>
      </c>
      <c r="H123" s="5">
        <f t="shared" si="20"/>
        <v>1.2999999999999998E-2</v>
      </c>
      <c r="I123" s="5">
        <f t="shared" si="21"/>
        <v>0.18080667593880384</v>
      </c>
      <c r="J123" s="5">
        <f t="shared" si="22"/>
        <v>1.4600000000000002E-2</v>
      </c>
      <c r="K123" s="5">
        <f t="shared" si="23"/>
        <v>0.20768136557610245</v>
      </c>
    </row>
    <row r="124" spans="1:11" x14ac:dyDescent="0.25">
      <c r="A124">
        <v>7.3</v>
      </c>
      <c r="B124" t="s">
        <v>204</v>
      </c>
      <c r="C124" t="s">
        <v>107</v>
      </c>
      <c r="D124" s="3">
        <v>7.1800000000000003E-2</v>
      </c>
      <c r="E124" s="3">
        <v>7.7700000000000005E-2</v>
      </c>
      <c r="F124" s="3">
        <v>8.6699999999999999E-2</v>
      </c>
      <c r="G124" s="3">
        <v>0.08</v>
      </c>
      <c r="H124" s="5">
        <f t="shared" si="20"/>
        <v>-6.6999999999999976E-3</v>
      </c>
      <c r="I124" s="5">
        <f t="shared" si="21"/>
        <v>-7.7277970011533997E-2</v>
      </c>
      <c r="J124" s="5">
        <f t="shared" si="22"/>
        <v>8.199999999999999E-3</v>
      </c>
      <c r="K124" s="5">
        <f t="shared" si="23"/>
        <v>0.11420612813370472</v>
      </c>
    </row>
    <row r="125" spans="1:11" x14ac:dyDescent="0.25">
      <c r="A125">
        <v>7.3</v>
      </c>
      <c r="B125" t="s">
        <v>204</v>
      </c>
      <c r="C125" t="s">
        <v>108</v>
      </c>
      <c r="D125" s="3">
        <v>5.9700000000000003E-2</v>
      </c>
      <c r="E125" s="3">
        <v>5.2699999999999997E-2</v>
      </c>
      <c r="F125" s="3">
        <v>5.2600000000000001E-2</v>
      </c>
      <c r="G125" s="3">
        <v>4.8800000000000003E-2</v>
      </c>
      <c r="H125" s="5">
        <f t="shared" si="20"/>
        <v>-3.7999999999999978E-3</v>
      </c>
      <c r="I125" s="5">
        <f t="shared" si="21"/>
        <v>-7.2243346007604514E-2</v>
      </c>
      <c r="J125" s="5">
        <f t="shared" si="22"/>
        <v>-1.09E-2</v>
      </c>
      <c r="K125" s="5">
        <f t="shared" si="23"/>
        <v>-0.18257956448911222</v>
      </c>
    </row>
    <row r="126" spans="1:11" x14ac:dyDescent="0.25">
      <c r="A126">
        <v>7.3</v>
      </c>
      <c r="B126" t="s">
        <v>204</v>
      </c>
      <c r="C126" t="s">
        <v>109</v>
      </c>
      <c r="D126" s="3">
        <v>7.5399999999999995E-2</v>
      </c>
      <c r="E126" s="3">
        <v>9.0999999999999998E-2</v>
      </c>
      <c r="F126" s="3">
        <v>8.7800000000000003E-2</v>
      </c>
      <c r="G126" s="3">
        <v>8.4500000000000006E-2</v>
      </c>
      <c r="H126" s="5">
        <f t="shared" si="20"/>
        <v>-3.2999999999999974E-3</v>
      </c>
      <c r="I126" s="5">
        <f t="shared" si="21"/>
        <v>-3.7585421412300653E-2</v>
      </c>
      <c r="J126" s="5">
        <f t="shared" si="22"/>
        <v>9.1000000000000109E-3</v>
      </c>
      <c r="K126" s="5">
        <f t="shared" si="23"/>
        <v>0.12068965517241395</v>
      </c>
    </row>
    <row r="128" spans="1:11" x14ac:dyDescent="0.25">
      <c r="A128" s="7" t="s">
        <v>279</v>
      </c>
      <c r="B128" s="11"/>
      <c r="C128" s="11"/>
      <c r="D128" s="11"/>
      <c r="E128" s="11"/>
      <c r="F128" s="11"/>
      <c r="G128" s="11"/>
      <c r="H128" s="19"/>
      <c r="I128" s="19"/>
      <c r="J128" s="19"/>
      <c r="K128" s="19"/>
    </row>
    <row r="129" spans="1:11" x14ac:dyDescent="0.25">
      <c r="A129" s="1" t="s">
        <v>38</v>
      </c>
      <c r="B129" s="1" t="s">
        <v>226</v>
      </c>
      <c r="C129" s="1" t="s">
        <v>273</v>
      </c>
      <c r="D129" s="1">
        <v>2021</v>
      </c>
      <c r="E129" s="1">
        <v>2022</v>
      </c>
      <c r="F129" s="1">
        <v>2023</v>
      </c>
      <c r="G129" s="1">
        <v>2024</v>
      </c>
      <c r="H129" s="1" t="s">
        <v>74</v>
      </c>
      <c r="I129" s="1" t="s">
        <v>66</v>
      </c>
      <c r="J129" s="1" t="s">
        <v>75</v>
      </c>
      <c r="K129" s="1" t="s">
        <v>68</v>
      </c>
    </row>
    <row r="130" spans="1:11" x14ac:dyDescent="0.25">
      <c r="A130">
        <v>8.3000000000000007</v>
      </c>
      <c r="B130" t="s">
        <v>280</v>
      </c>
      <c r="C130" t="s">
        <v>95</v>
      </c>
      <c r="D130" s="3">
        <v>0.01</v>
      </c>
      <c r="E130" s="3">
        <v>0.01</v>
      </c>
      <c r="F130" s="3">
        <v>1.1299999999999999E-2</v>
      </c>
      <c r="G130" s="3">
        <v>1.1900000000000001E-2</v>
      </c>
      <c r="H130" s="5">
        <f t="shared" ref="H130:H146" si="24">SUM(G130-F130)</f>
        <v>6.0000000000000157E-4</v>
      </c>
      <c r="I130" s="5">
        <f t="shared" ref="I130:I142" si="25">SUM(G130-F130)/F130</f>
        <v>5.3097345132743508E-2</v>
      </c>
      <c r="J130" s="5">
        <f t="shared" ref="J130:J146" si="26">SUM(G130-D130)</f>
        <v>1.9000000000000006E-3</v>
      </c>
      <c r="K130" s="5">
        <f t="shared" ref="K130:K146" si="27">SUM(G130-D130)/D130</f>
        <v>0.19000000000000006</v>
      </c>
    </row>
    <row r="131" spans="1:11" x14ac:dyDescent="0.25">
      <c r="A131">
        <v>8.3000000000000007</v>
      </c>
      <c r="B131" t="s">
        <v>280</v>
      </c>
      <c r="C131" t="s">
        <v>96</v>
      </c>
      <c r="D131" s="3">
        <v>7.7999999999999996E-3</v>
      </c>
      <c r="E131" s="3">
        <v>6.0000000000000001E-3</v>
      </c>
      <c r="F131" s="3">
        <v>7.9000000000000008E-3</v>
      </c>
      <c r="G131" s="3">
        <v>4.5999999999999999E-3</v>
      </c>
      <c r="H131" s="5">
        <f t="shared" si="24"/>
        <v>-3.3000000000000008E-3</v>
      </c>
      <c r="I131" s="5">
        <f t="shared" si="25"/>
        <v>-0.41772151898734183</v>
      </c>
      <c r="J131" s="5">
        <f t="shared" si="26"/>
        <v>-3.1999999999999997E-3</v>
      </c>
      <c r="K131" s="5">
        <f t="shared" si="27"/>
        <v>-0.41025641025641024</v>
      </c>
    </row>
    <row r="132" spans="1:11" x14ac:dyDescent="0.25">
      <c r="A132">
        <v>8.3000000000000007</v>
      </c>
      <c r="B132" t="s">
        <v>280</v>
      </c>
      <c r="C132" t="s">
        <v>97</v>
      </c>
      <c r="D132" s="3">
        <v>9.4999999999999998E-3</v>
      </c>
      <c r="E132" s="3">
        <v>8.6E-3</v>
      </c>
      <c r="F132" s="3">
        <v>7.4000000000000003E-3</v>
      </c>
      <c r="G132" s="3">
        <v>9.9000000000000008E-3</v>
      </c>
      <c r="H132" s="5">
        <f t="shared" si="24"/>
        <v>2.5000000000000005E-3</v>
      </c>
      <c r="I132" s="5">
        <f t="shared" si="25"/>
        <v>0.33783783783783788</v>
      </c>
      <c r="J132" s="5">
        <f t="shared" si="26"/>
        <v>4.0000000000000105E-4</v>
      </c>
      <c r="K132" s="5">
        <f t="shared" si="27"/>
        <v>4.2105263157894847E-2</v>
      </c>
    </row>
    <row r="133" spans="1:11" x14ac:dyDescent="0.25">
      <c r="A133">
        <v>8.3000000000000007</v>
      </c>
      <c r="B133" t="s">
        <v>280</v>
      </c>
      <c r="C133" t="s">
        <v>98</v>
      </c>
      <c r="D133" s="3">
        <v>1.0800000000000001E-2</v>
      </c>
      <c r="E133" s="3">
        <v>1.11E-2</v>
      </c>
      <c r="F133" s="3">
        <v>8.6999999999999994E-3</v>
      </c>
      <c r="G133" s="3">
        <v>1.03E-2</v>
      </c>
      <c r="H133" s="5">
        <f t="shared" si="24"/>
        <v>1.6000000000000007E-3</v>
      </c>
      <c r="I133" s="5">
        <f t="shared" si="25"/>
        <v>0.1839080459770116</v>
      </c>
      <c r="J133" s="5">
        <f t="shared" si="26"/>
        <v>-5.0000000000000044E-4</v>
      </c>
      <c r="K133" s="5">
        <f t="shared" si="27"/>
        <v>-4.6296296296296335E-2</v>
      </c>
    </row>
    <row r="134" spans="1:11" x14ac:dyDescent="0.25">
      <c r="A134">
        <v>8.3000000000000007</v>
      </c>
      <c r="B134" t="s">
        <v>280</v>
      </c>
      <c r="C134" t="s">
        <v>99</v>
      </c>
      <c r="D134" s="3">
        <v>1.24E-2</v>
      </c>
      <c r="E134" s="3">
        <v>1.0699999999999999E-2</v>
      </c>
      <c r="F134" s="3">
        <v>6.1000000000000004E-3</v>
      </c>
      <c r="G134" s="3">
        <v>9.2999999999999992E-3</v>
      </c>
      <c r="H134" s="5">
        <f t="shared" si="24"/>
        <v>3.1999999999999989E-3</v>
      </c>
      <c r="I134" s="5">
        <f t="shared" si="25"/>
        <v>0.52459016393442603</v>
      </c>
      <c r="J134" s="5">
        <f t="shared" si="26"/>
        <v>-3.1000000000000003E-3</v>
      </c>
      <c r="K134" s="5">
        <f t="shared" si="27"/>
        <v>-0.25000000000000006</v>
      </c>
    </row>
    <row r="135" spans="1:11" x14ac:dyDescent="0.25">
      <c r="A135">
        <v>8.3000000000000007</v>
      </c>
      <c r="B135" t="s">
        <v>280</v>
      </c>
      <c r="C135" t="s">
        <v>100</v>
      </c>
      <c r="D135" s="3">
        <v>1.1900000000000001E-2</v>
      </c>
      <c r="E135" s="3">
        <v>8.9999999999999993E-3</v>
      </c>
      <c r="F135" s="3">
        <v>5.8999999999999999E-3</v>
      </c>
      <c r="G135" s="3">
        <v>9.9000000000000008E-3</v>
      </c>
      <c r="H135" s="5">
        <f t="shared" si="24"/>
        <v>4.000000000000001E-3</v>
      </c>
      <c r="I135" s="5">
        <f t="shared" si="25"/>
        <v>0.67796610169491545</v>
      </c>
      <c r="J135" s="5">
        <f t="shared" si="26"/>
        <v>-2E-3</v>
      </c>
      <c r="K135" s="5">
        <f t="shared" si="27"/>
        <v>-0.16806722689075629</v>
      </c>
    </row>
    <row r="136" spans="1:11" x14ac:dyDescent="0.25">
      <c r="A136">
        <v>8.3000000000000007</v>
      </c>
      <c r="B136" t="s">
        <v>280</v>
      </c>
      <c r="C136" t="s">
        <v>101</v>
      </c>
      <c r="D136" s="3">
        <v>1.5299999999999999E-2</v>
      </c>
      <c r="E136" s="3">
        <v>1.38E-2</v>
      </c>
      <c r="F136" s="3">
        <v>1.29E-2</v>
      </c>
      <c r="G136" s="3">
        <v>1.2999999999999999E-2</v>
      </c>
      <c r="H136" s="5">
        <f t="shared" si="24"/>
        <v>9.9999999999999395E-5</v>
      </c>
      <c r="I136" s="5">
        <f t="shared" si="25"/>
        <v>7.7519379844960771E-3</v>
      </c>
      <c r="J136" s="5">
        <f t="shared" si="26"/>
        <v>-2.3E-3</v>
      </c>
      <c r="K136" s="5">
        <f t="shared" si="27"/>
        <v>-0.15032679738562091</v>
      </c>
    </row>
    <row r="137" spans="1:11" x14ac:dyDescent="0.25">
      <c r="A137">
        <v>8.3000000000000007</v>
      </c>
      <c r="B137" t="s">
        <v>280</v>
      </c>
      <c r="C137" t="s">
        <v>51</v>
      </c>
      <c r="D137" s="3">
        <v>3.8E-3</v>
      </c>
      <c r="E137" s="3">
        <v>2.8999999999999998E-3</v>
      </c>
      <c r="F137" s="3">
        <v>2.7000000000000001E-3</v>
      </c>
      <c r="G137" s="3">
        <v>0</v>
      </c>
      <c r="H137" s="5">
        <f t="shared" si="24"/>
        <v>-2.7000000000000001E-3</v>
      </c>
      <c r="I137" s="5">
        <f t="shared" si="25"/>
        <v>-1</v>
      </c>
      <c r="J137" s="5">
        <f t="shared" si="26"/>
        <v>-3.8E-3</v>
      </c>
      <c r="K137" s="5">
        <f t="shared" si="27"/>
        <v>-1</v>
      </c>
    </row>
    <row r="138" spans="1:11" x14ac:dyDescent="0.25">
      <c r="A138">
        <v>8.3000000000000007</v>
      </c>
      <c r="B138" t="s">
        <v>280</v>
      </c>
      <c r="C138" t="s">
        <v>103</v>
      </c>
      <c r="D138" s="3">
        <v>6.1000000000000004E-3</v>
      </c>
      <c r="E138" s="3">
        <v>5.5999999999999999E-3</v>
      </c>
      <c r="F138" s="3">
        <v>5.1999999999999998E-3</v>
      </c>
      <c r="G138" s="3">
        <v>5.0000000000000001E-3</v>
      </c>
      <c r="H138" s="5">
        <f t="shared" si="24"/>
        <v>-1.9999999999999966E-4</v>
      </c>
      <c r="I138" s="5">
        <f t="shared" si="25"/>
        <v>-3.8461538461538394E-2</v>
      </c>
      <c r="J138" s="5">
        <f t="shared" si="26"/>
        <v>-1.1000000000000003E-3</v>
      </c>
      <c r="K138" s="5">
        <f t="shared" si="27"/>
        <v>-0.18032786885245905</v>
      </c>
    </row>
    <row r="139" spans="1:11" x14ac:dyDescent="0.25">
      <c r="A139">
        <v>8.3000000000000007</v>
      </c>
      <c r="B139" t="s">
        <v>280</v>
      </c>
      <c r="C139" t="s">
        <v>102</v>
      </c>
      <c r="D139" s="3">
        <v>6.4999999999999997E-3</v>
      </c>
      <c r="E139" s="3">
        <v>4.7999999999999996E-3</v>
      </c>
      <c r="F139" s="3">
        <v>9.5999999999999992E-3</v>
      </c>
      <c r="G139" s="3">
        <v>9.1000000000000004E-3</v>
      </c>
      <c r="H139" s="5">
        <f t="shared" si="24"/>
        <v>-4.9999999999999871E-4</v>
      </c>
      <c r="I139" s="5">
        <f t="shared" si="25"/>
        <v>-5.2083333333333204E-2</v>
      </c>
      <c r="J139" s="5">
        <f t="shared" si="26"/>
        <v>2.6000000000000007E-3</v>
      </c>
      <c r="K139" s="5">
        <f t="shared" si="27"/>
        <v>0.40000000000000013</v>
      </c>
    </row>
    <row r="140" spans="1:11" x14ac:dyDescent="0.25">
      <c r="A140">
        <v>8.3000000000000007</v>
      </c>
      <c r="B140" t="s">
        <v>280</v>
      </c>
      <c r="C140" t="s">
        <v>53</v>
      </c>
      <c r="D140" s="3">
        <v>6.4000000000000003E-3</v>
      </c>
      <c r="E140" s="3">
        <v>6.6E-3</v>
      </c>
      <c r="F140" s="3">
        <v>6.7999999999999996E-3</v>
      </c>
      <c r="G140" s="3">
        <v>7.3000000000000001E-3</v>
      </c>
      <c r="H140" s="5">
        <f t="shared" si="24"/>
        <v>5.0000000000000044E-4</v>
      </c>
      <c r="I140" s="5">
        <f t="shared" si="25"/>
        <v>7.3529411764705954E-2</v>
      </c>
      <c r="J140" s="5">
        <f t="shared" si="26"/>
        <v>8.9999999999999976E-4</v>
      </c>
      <c r="K140" s="5">
        <f t="shared" si="27"/>
        <v>0.14062499999999994</v>
      </c>
    </row>
    <row r="141" spans="1:11" x14ac:dyDescent="0.25">
      <c r="A141">
        <v>8.3000000000000007</v>
      </c>
      <c r="B141" t="s">
        <v>280</v>
      </c>
      <c r="C141" t="s">
        <v>104</v>
      </c>
      <c r="D141" s="3">
        <v>9.4000000000000004E-3</v>
      </c>
      <c r="E141" s="3">
        <v>9.7999999999999997E-3</v>
      </c>
      <c r="F141" s="3">
        <v>8.0999999999999996E-3</v>
      </c>
      <c r="G141" s="3">
        <v>1.03E-2</v>
      </c>
      <c r="H141" s="5">
        <f t="shared" si="24"/>
        <v>2.2000000000000006E-3</v>
      </c>
      <c r="I141" s="5">
        <f t="shared" si="25"/>
        <v>0.27160493827160503</v>
      </c>
      <c r="J141" s="5">
        <f t="shared" si="26"/>
        <v>8.9999999999999976E-4</v>
      </c>
      <c r="K141" s="5">
        <f t="shared" si="27"/>
        <v>9.5744680851063801E-2</v>
      </c>
    </row>
    <row r="142" spans="1:11" x14ac:dyDescent="0.25">
      <c r="A142">
        <v>8.3000000000000007</v>
      </c>
      <c r="B142" t="s">
        <v>280</v>
      </c>
      <c r="C142" t="s">
        <v>105</v>
      </c>
      <c r="D142" s="3">
        <v>6.1000000000000004E-3</v>
      </c>
      <c r="E142" s="3">
        <v>8.8999999999999999E-3</v>
      </c>
      <c r="F142" s="3">
        <v>5.0000000000000001E-3</v>
      </c>
      <c r="G142" s="3">
        <v>4.8999999999999998E-3</v>
      </c>
      <c r="H142" s="5">
        <f t="shared" si="24"/>
        <v>-1.0000000000000026E-4</v>
      </c>
      <c r="I142" s="5">
        <f t="shared" si="25"/>
        <v>-2.0000000000000052E-2</v>
      </c>
      <c r="J142" s="5">
        <f t="shared" si="26"/>
        <v>-1.2000000000000005E-3</v>
      </c>
      <c r="K142" s="5">
        <f t="shared" si="27"/>
        <v>-0.19672131147540992</v>
      </c>
    </row>
    <row r="143" spans="1:11" x14ac:dyDescent="0.25">
      <c r="A143">
        <v>8.3000000000000007</v>
      </c>
      <c r="B143" t="s">
        <v>280</v>
      </c>
      <c r="C143" t="s">
        <v>106</v>
      </c>
      <c r="D143" s="3">
        <v>6.7999999999999996E-3</v>
      </c>
      <c r="E143" s="3">
        <v>6.4999999999999997E-3</v>
      </c>
      <c r="F143" s="3">
        <v>0</v>
      </c>
      <c r="G143" s="3">
        <v>0</v>
      </c>
      <c r="H143" s="5">
        <f t="shared" si="24"/>
        <v>0</v>
      </c>
      <c r="I143" s="52" t="s">
        <v>50</v>
      </c>
      <c r="J143" s="5">
        <f t="shared" si="26"/>
        <v>-6.7999999999999996E-3</v>
      </c>
      <c r="K143" s="5">
        <f t="shared" si="27"/>
        <v>-1</v>
      </c>
    </row>
    <row r="144" spans="1:11" x14ac:dyDescent="0.25">
      <c r="A144">
        <v>8.3000000000000007</v>
      </c>
      <c r="B144" t="s">
        <v>280</v>
      </c>
      <c r="C144" t="s">
        <v>107</v>
      </c>
      <c r="D144" s="3">
        <v>9.2999999999999992E-3</v>
      </c>
      <c r="E144" s="3">
        <v>1.0800000000000001E-2</v>
      </c>
      <c r="F144" s="3">
        <v>1.24E-2</v>
      </c>
      <c r="G144" s="3">
        <v>0.01</v>
      </c>
      <c r="H144" s="5">
        <f t="shared" si="24"/>
        <v>-2.3999999999999994E-3</v>
      </c>
      <c r="I144" s="5">
        <f>SUM(G144-F144)/F144</f>
        <v>-0.19354838709677416</v>
      </c>
      <c r="J144" s="5">
        <f t="shared" si="26"/>
        <v>7.0000000000000097E-4</v>
      </c>
      <c r="K144" s="5">
        <f t="shared" si="27"/>
        <v>7.5268817204301189E-2</v>
      </c>
    </row>
    <row r="145" spans="1:11" x14ac:dyDescent="0.25">
      <c r="A145">
        <v>8.3000000000000007</v>
      </c>
      <c r="B145" t="s">
        <v>280</v>
      </c>
      <c r="C145" t="s">
        <v>108</v>
      </c>
      <c r="D145" s="3">
        <v>1.26E-2</v>
      </c>
      <c r="E145" s="3">
        <v>4.1999999999999997E-3</v>
      </c>
      <c r="F145" s="3">
        <v>0.01</v>
      </c>
      <c r="G145" s="3">
        <v>7.7000000000000002E-3</v>
      </c>
      <c r="H145" s="5">
        <f t="shared" si="24"/>
        <v>-2.3E-3</v>
      </c>
      <c r="I145" s="5">
        <f>SUM(G145-F145)/F145</f>
        <v>-0.22999999999999998</v>
      </c>
      <c r="J145" s="5">
        <f t="shared" si="26"/>
        <v>-4.8999999999999998E-3</v>
      </c>
      <c r="K145" s="5">
        <f t="shared" si="27"/>
        <v>-0.3888888888888889</v>
      </c>
    </row>
    <row r="146" spans="1:11" x14ac:dyDescent="0.25">
      <c r="A146">
        <v>8.3000000000000007</v>
      </c>
      <c r="B146" t="s">
        <v>280</v>
      </c>
      <c r="C146" t="s">
        <v>109</v>
      </c>
      <c r="D146" s="3">
        <v>4.7999999999999996E-3</v>
      </c>
      <c r="E146" s="3">
        <v>1.15E-2</v>
      </c>
      <c r="F146" s="3">
        <v>1.0800000000000001E-2</v>
      </c>
      <c r="G146" s="3">
        <v>1.0699999999999999E-2</v>
      </c>
      <c r="H146" s="5">
        <f t="shared" si="24"/>
        <v>-1.0000000000000113E-4</v>
      </c>
      <c r="I146" s="5">
        <f>SUM(G146-F146)/F146</f>
        <v>-9.2592592592593628E-3</v>
      </c>
      <c r="J146" s="5">
        <f t="shared" si="26"/>
        <v>5.8999999999999999E-3</v>
      </c>
      <c r="K146" s="5">
        <f t="shared" si="27"/>
        <v>1.2291666666666667</v>
      </c>
    </row>
    <row r="148" spans="1:11" x14ac:dyDescent="0.25">
      <c r="A148" s="7" t="s">
        <v>281</v>
      </c>
      <c r="B148" s="11"/>
      <c r="C148" s="11"/>
      <c r="D148" s="11"/>
      <c r="E148" s="11"/>
      <c r="F148" s="11"/>
      <c r="G148" s="11"/>
      <c r="H148" s="19"/>
      <c r="I148" s="19"/>
      <c r="J148" s="19"/>
      <c r="K148" s="19"/>
    </row>
    <row r="149" spans="1:11" x14ac:dyDescent="0.25">
      <c r="A149" s="1" t="s">
        <v>38</v>
      </c>
      <c r="B149" s="1" t="s">
        <v>226</v>
      </c>
      <c r="C149" s="1" t="s">
        <v>273</v>
      </c>
      <c r="D149" s="1">
        <v>2021</v>
      </c>
      <c r="E149" s="1">
        <v>2022</v>
      </c>
      <c r="F149" s="1">
        <v>2023</v>
      </c>
      <c r="G149" s="1">
        <v>2024</v>
      </c>
      <c r="H149" s="1" t="s">
        <v>74</v>
      </c>
      <c r="I149" s="1" t="s">
        <v>66</v>
      </c>
      <c r="J149" s="1" t="s">
        <v>75</v>
      </c>
      <c r="K149" s="1" t="s">
        <v>68</v>
      </c>
    </row>
    <row r="150" spans="1:11" x14ac:dyDescent="0.25">
      <c r="A150">
        <v>9.3000000000000007</v>
      </c>
      <c r="B150" t="s">
        <v>208</v>
      </c>
      <c r="C150" t="s">
        <v>95</v>
      </c>
      <c r="D150" s="3">
        <v>0.18909999999999999</v>
      </c>
      <c r="E150" s="3">
        <v>0.1573</v>
      </c>
      <c r="F150" s="3">
        <v>0.1356</v>
      </c>
      <c r="G150" s="3">
        <v>7.6100000000000001E-2</v>
      </c>
      <c r="H150" s="5">
        <f t="shared" ref="H150:H166" si="28">SUM(G150-F150)</f>
        <v>-5.9499999999999997E-2</v>
      </c>
      <c r="I150" s="5">
        <f t="shared" ref="I150:I166" si="29">SUM(G150-F150)/F150</f>
        <v>-0.4387905604719764</v>
      </c>
      <c r="J150" s="5">
        <f t="shared" ref="J150:J166" si="30">SUM(G150-D150)</f>
        <v>-0.11299999999999999</v>
      </c>
      <c r="K150" s="5">
        <f t="shared" ref="K150:K166" si="31">SUM(G150-D150)/D150</f>
        <v>-0.59756742464304602</v>
      </c>
    </row>
    <row r="151" spans="1:11" x14ac:dyDescent="0.25">
      <c r="A151">
        <v>9.3000000000000007</v>
      </c>
      <c r="B151" t="s">
        <v>208</v>
      </c>
      <c r="C151" t="s">
        <v>96</v>
      </c>
      <c r="D151" s="3">
        <v>0.17419999999999999</v>
      </c>
      <c r="E151" s="3">
        <v>0.15390000000000001</v>
      </c>
      <c r="F151" s="3">
        <v>0.13850000000000001</v>
      </c>
      <c r="G151" s="3">
        <v>0.14710000000000001</v>
      </c>
      <c r="H151" s="5">
        <f t="shared" si="28"/>
        <v>8.5999999999999965E-3</v>
      </c>
      <c r="I151" s="5">
        <f t="shared" si="29"/>
        <v>6.2093862815884443E-2</v>
      </c>
      <c r="J151" s="5">
        <f t="shared" si="30"/>
        <v>-2.7099999999999985E-2</v>
      </c>
      <c r="K151" s="5">
        <f t="shared" si="31"/>
        <v>-0.15556831228473011</v>
      </c>
    </row>
    <row r="152" spans="1:11" x14ac:dyDescent="0.25">
      <c r="A152">
        <v>9.3000000000000007</v>
      </c>
      <c r="B152" t="s">
        <v>208</v>
      </c>
      <c r="C152" t="s">
        <v>97</v>
      </c>
      <c r="D152" s="3">
        <v>0.17199999999999999</v>
      </c>
      <c r="E152" s="3">
        <v>0.19</v>
      </c>
      <c r="F152" s="3">
        <v>0.16869999999999999</v>
      </c>
      <c r="G152" s="3">
        <v>0.1653</v>
      </c>
      <c r="H152" s="5">
        <f t="shared" si="28"/>
        <v>-3.3999999999999864E-3</v>
      </c>
      <c r="I152" s="5">
        <f t="shared" si="29"/>
        <v>-2.0154119739181901E-2</v>
      </c>
      <c r="J152" s="5">
        <f t="shared" si="30"/>
        <v>-6.6999999999999837E-3</v>
      </c>
      <c r="K152" s="5">
        <f t="shared" si="31"/>
        <v>-3.8953488372092934E-2</v>
      </c>
    </row>
    <row r="153" spans="1:11" x14ac:dyDescent="0.25">
      <c r="A153">
        <v>9.3000000000000007</v>
      </c>
      <c r="B153" t="s">
        <v>208</v>
      </c>
      <c r="C153" t="s">
        <v>98</v>
      </c>
      <c r="D153" s="3">
        <v>0.2044</v>
      </c>
      <c r="E153" s="3">
        <v>0.26290000000000002</v>
      </c>
      <c r="F153" s="3">
        <v>0.24329999999999999</v>
      </c>
      <c r="G153" s="3">
        <v>0.21659999999999999</v>
      </c>
      <c r="H153" s="5">
        <f t="shared" si="28"/>
        <v>-2.6700000000000002E-2</v>
      </c>
      <c r="I153" s="5">
        <f t="shared" si="29"/>
        <v>-0.10974106041923552</v>
      </c>
      <c r="J153" s="5">
        <f t="shared" si="30"/>
        <v>1.2199999999999989E-2</v>
      </c>
      <c r="K153" s="5">
        <f t="shared" si="31"/>
        <v>5.968688845401169E-2</v>
      </c>
    </row>
    <row r="154" spans="1:11" x14ac:dyDescent="0.25">
      <c r="A154">
        <v>9.3000000000000007</v>
      </c>
      <c r="B154" t="s">
        <v>208</v>
      </c>
      <c r="C154" t="s">
        <v>99</v>
      </c>
      <c r="D154" s="3">
        <v>0.2341</v>
      </c>
      <c r="E154" s="3">
        <v>0.1681</v>
      </c>
      <c r="F154" s="3">
        <v>0.21840000000000001</v>
      </c>
      <c r="G154" s="3">
        <v>0.2203</v>
      </c>
      <c r="H154" s="5">
        <f t="shared" si="28"/>
        <v>1.899999999999985E-3</v>
      </c>
      <c r="I154" s="5">
        <f t="shared" si="29"/>
        <v>8.6996336996336306E-3</v>
      </c>
      <c r="J154" s="5">
        <f t="shared" si="30"/>
        <v>-1.3800000000000007E-2</v>
      </c>
      <c r="K154" s="5">
        <f t="shared" si="31"/>
        <v>-5.8949167022639928E-2</v>
      </c>
    </row>
    <row r="155" spans="1:11" x14ac:dyDescent="0.25">
      <c r="A155">
        <v>9.3000000000000007</v>
      </c>
      <c r="B155" t="s">
        <v>208</v>
      </c>
      <c r="C155" t="s">
        <v>100</v>
      </c>
      <c r="D155" s="3">
        <v>0.26190000000000002</v>
      </c>
      <c r="E155" s="3">
        <v>0.159</v>
      </c>
      <c r="F155" s="3">
        <v>0.1103</v>
      </c>
      <c r="G155" s="3">
        <v>0.14080000000000001</v>
      </c>
      <c r="H155" s="5">
        <f t="shared" si="28"/>
        <v>3.0500000000000013E-2</v>
      </c>
      <c r="I155" s="5">
        <f t="shared" si="29"/>
        <v>0.27651858567543075</v>
      </c>
      <c r="J155" s="5">
        <f t="shared" si="30"/>
        <v>-0.12110000000000001</v>
      </c>
      <c r="K155" s="5">
        <f t="shared" si="31"/>
        <v>-0.46239022527682322</v>
      </c>
    </row>
    <row r="156" spans="1:11" x14ac:dyDescent="0.25">
      <c r="A156">
        <v>9.3000000000000007</v>
      </c>
      <c r="B156" t="s">
        <v>208</v>
      </c>
      <c r="C156" t="s">
        <v>101</v>
      </c>
      <c r="D156" s="3">
        <v>0.115</v>
      </c>
      <c r="E156" s="3">
        <v>8.7599999999999997E-2</v>
      </c>
      <c r="F156" s="3">
        <v>3.3700000000000001E-2</v>
      </c>
      <c r="G156" s="3">
        <v>5.5300000000000002E-2</v>
      </c>
      <c r="H156" s="5">
        <f t="shared" si="28"/>
        <v>2.1600000000000001E-2</v>
      </c>
      <c r="I156" s="5">
        <f t="shared" si="29"/>
        <v>0.64094955489614247</v>
      </c>
      <c r="J156" s="5">
        <f t="shared" si="30"/>
        <v>-5.9700000000000003E-2</v>
      </c>
      <c r="K156" s="5">
        <f t="shared" si="31"/>
        <v>-0.51913043478260867</v>
      </c>
    </row>
    <row r="157" spans="1:11" x14ac:dyDescent="0.25">
      <c r="A157">
        <v>9.3000000000000007</v>
      </c>
      <c r="B157" t="s">
        <v>208</v>
      </c>
      <c r="C157" t="s">
        <v>51</v>
      </c>
      <c r="D157" s="3">
        <v>0.15890000000000001</v>
      </c>
      <c r="E157" s="3">
        <v>0.152</v>
      </c>
      <c r="F157" s="3">
        <v>0.14660000000000001</v>
      </c>
      <c r="G157" s="3">
        <v>0.1328</v>
      </c>
      <c r="H157" s="5">
        <f t="shared" si="28"/>
        <v>-1.3800000000000007E-2</v>
      </c>
      <c r="I157" s="5">
        <f t="shared" si="29"/>
        <v>-9.4133697135061437E-2</v>
      </c>
      <c r="J157" s="5">
        <f t="shared" si="30"/>
        <v>-2.6100000000000012E-2</v>
      </c>
      <c r="K157" s="5">
        <f t="shared" si="31"/>
        <v>-0.16425424795468854</v>
      </c>
    </row>
    <row r="158" spans="1:11" x14ac:dyDescent="0.25">
      <c r="A158">
        <v>9.3000000000000007</v>
      </c>
      <c r="B158" t="s">
        <v>208</v>
      </c>
      <c r="C158" t="s">
        <v>103</v>
      </c>
      <c r="D158" s="3">
        <v>0.14910000000000001</v>
      </c>
      <c r="E158" s="3">
        <v>0.14460000000000001</v>
      </c>
      <c r="F158" s="3">
        <v>0.13109999999999999</v>
      </c>
      <c r="G158" s="3">
        <v>0.13450000000000001</v>
      </c>
      <c r="H158" s="5">
        <f t="shared" si="28"/>
        <v>3.4000000000000141E-3</v>
      </c>
      <c r="I158" s="5">
        <f t="shared" si="29"/>
        <v>2.5934401220442518E-2</v>
      </c>
      <c r="J158" s="5">
        <f t="shared" si="30"/>
        <v>-1.4600000000000002E-2</v>
      </c>
      <c r="K158" s="5">
        <f t="shared" si="31"/>
        <v>-9.7920858484238774E-2</v>
      </c>
    </row>
    <row r="159" spans="1:11" x14ac:dyDescent="0.25">
      <c r="A159">
        <v>9.3000000000000007</v>
      </c>
      <c r="B159" t="s">
        <v>208</v>
      </c>
      <c r="C159" t="s">
        <v>102</v>
      </c>
      <c r="D159" s="3">
        <v>0.1676</v>
      </c>
      <c r="E159" s="3">
        <v>0.1663</v>
      </c>
      <c r="F159" s="3">
        <v>0.184</v>
      </c>
      <c r="G159" s="3">
        <v>0.13020000000000001</v>
      </c>
      <c r="H159" s="5">
        <f t="shared" si="28"/>
        <v>-5.3799999999999987E-2</v>
      </c>
      <c r="I159" s="5">
        <f t="shared" si="29"/>
        <v>-0.29239130434782601</v>
      </c>
      <c r="J159" s="5">
        <f t="shared" si="30"/>
        <v>-3.7399999999999989E-2</v>
      </c>
      <c r="K159" s="5">
        <f t="shared" si="31"/>
        <v>-0.22315035799522667</v>
      </c>
    </row>
    <row r="160" spans="1:11" x14ac:dyDescent="0.25">
      <c r="A160">
        <v>9.3000000000000007</v>
      </c>
      <c r="B160" t="s">
        <v>208</v>
      </c>
      <c r="C160" t="s">
        <v>53</v>
      </c>
      <c r="D160" s="3">
        <v>0.1545</v>
      </c>
      <c r="E160" s="3">
        <v>0.158</v>
      </c>
      <c r="F160" s="3">
        <v>0.13</v>
      </c>
      <c r="G160" s="3">
        <v>0.12180000000000001</v>
      </c>
      <c r="H160" s="5">
        <f t="shared" si="28"/>
        <v>-8.199999999999999E-3</v>
      </c>
      <c r="I160" s="5">
        <f t="shared" si="29"/>
        <v>-6.3076923076923072E-2</v>
      </c>
      <c r="J160" s="5">
        <f t="shared" si="30"/>
        <v>-3.2699999999999993E-2</v>
      </c>
      <c r="K160" s="5">
        <f t="shared" si="31"/>
        <v>-0.21165048543689316</v>
      </c>
    </row>
    <row r="161" spans="1:11" x14ac:dyDescent="0.25">
      <c r="A161">
        <v>9.3000000000000007</v>
      </c>
      <c r="B161" t="s">
        <v>208</v>
      </c>
      <c r="C161" t="s">
        <v>104</v>
      </c>
      <c r="D161" s="3">
        <v>0.19189999999999999</v>
      </c>
      <c r="E161" s="3">
        <v>0.1578</v>
      </c>
      <c r="F161" s="3">
        <v>7.9699999999999993E-2</v>
      </c>
      <c r="G161" s="3">
        <v>0.17069999999999999</v>
      </c>
      <c r="H161" s="5">
        <f t="shared" si="28"/>
        <v>9.0999999999999998E-2</v>
      </c>
      <c r="I161" s="5">
        <f t="shared" si="29"/>
        <v>1.1417816813048933</v>
      </c>
      <c r="J161" s="5">
        <f t="shared" si="30"/>
        <v>-2.1199999999999997E-2</v>
      </c>
      <c r="K161" s="5">
        <f t="shared" si="31"/>
        <v>-0.11047420531526836</v>
      </c>
    </row>
    <row r="162" spans="1:11" x14ac:dyDescent="0.25">
      <c r="A162">
        <v>9.3000000000000007</v>
      </c>
      <c r="B162" t="s">
        <v>208</v>
      </c>
      <c r="C162" t="s">
        <v>105</v>
      </c>
      <c r="D162" s="3">
        <v>0.1691</v>
      </c>
      <c r="E162" s="3">
        <v>0.1128</v>
      </c>
      <c r="F162" s="3">
        <v>0.12989999999999999</v>
      </c>
      <c r="G162" s="3">
        <v>0.1278</v>
      </c>
      <c r="H162" s="5">
        <f t="shared" si="28"/>
        <v>-2.0999999999999908E-3</v>
      </c>
      <c r="I162" s="5">
        <f t="shared" si="29"/>
        <v>-1.6166281755196237E-2</v>
      </c>
      <c r="J162" s="5">
        <f t="shared" si="30"/>
        <v>-4.1300000000000003E-2</v>
      </c>
      <c r="K162" s="5">
        <f t="shared" si="31"/>
        <v>-0.24423418095801303</v>
      </c>
    </row>
    <row r="163" spans="1:11" x14ac:dyDescent="0.25">
      <c r="A163">
        <v>9.3000000000000007</v>
      </c>
      <c r="B163" t="s">
        <v>208</v>
      </c>
      <c r="C163" t="s">
        <v>106</v>
      </c>
      <c r="D163" s="3">
        <v>0.2195</v>
      </c>
      <c r="E163" s="3">
        <v>0.18029999999999999</v>
      </c>
      <c r="F163" s="3">
        <v>0.15690000000000001</v>
      </c>
      <c r="G163" s="3">
        <v>0.18640000000000001</v>
      </c>
      <c r="H163" s="5">
        <f t="shared" si="28"/>
        <v>2.9499999999999998E-2</v>
      </c>
      <c r="I163" s="5">
        <f t="shared" si="29"/>
        <v>0.18801784576163158</v>
      </c>
      <c r="J163" s="5">
        <f t="shared" si="30"/>
        <v>-3.3099999999999991E-2</v>
      </c>
      <c r="K163" s="5">
        <f t="shared" si="31"/>
        <v>-0.15079726651480632</v>
      </c>
    </row>
    <row r="164" spans="1:11" x14ac:dyDescent="0.25">
      <c r="A164">
        <v>9.3000000000000007</v>
      </c>
      <c r="B164" t="s">
        <v>208</v>
      </c>
      <c r="C164" t="s">
        <v>107</v>
      </c>
      <c r="D164" s="3">
        <v>0.25009999999999999</v>
      </c>
      <c r="E164" s="3">
        <v>0.219</v>
      </c>
      <c r="F164" s="3">
        <v>0.23669999999999999</v>
      </c>
      <c r="G164" s="3">
        <v>0.22700000000000001</v>
      </c>
      <c r="H164" s="5">
        <f t="shared" si="28"/>
        <v>-9.6999999999999864E-3</v>
      </c>
      <c r="I164" s="5">
        <f t="shared" si="29"/>
        <v>-4.0980143641740546E-2</v>
      </c>
      <c r="J164" s="5">
        <f t="shared" si="30"/>
        <v>-2.3099999999999982E-2</v>
      </c>
      <c r="K164" s="5">
        <f t="shared" si="31"/>
        <v>-9.2363054778088691E-2</v>
      </c>
    </row>
    <row r="165" spans="1:11" x14ac:dyDescent="0.25">
      <c r="A165">
        <v>9.3000000000000007</v>
      </c>
      <c r="B165" t="s">
        <v>208</v>
      </c>
      <c r="C165" t="s">
        <v>108</v>
      </c>
      <c r="D165" s="3">
        <v>0.32719999999999999</v>
      </c>
      <c r="E165" s="3">
        <v>0.1053</v>
      </c>
      <c r="F165" s="3">
        <v>0.18010000000000001</v>
      </c>
      <c r="G165" s="3">
        <v>0.19270000000000001</v>
      </c>
      <c r="H165" s="5">
        <f t="shared" si="28"/>
        <v>1.26E-2</v>
      </c>
      <c r="I165" s="5">
        <f t="shared" si="29"/>
        <v>6.9961132704053297E-2</v>
      </c>
      <c r="J165" s="5">
        <f t="shared" si="30"/>
        <v>-0.13449999999999998</v>
      </c>
      <c r="K165" s="5">
        <f t="shared" si="31"/>
        <v>-0.41106356968215152</v>
      </c>
    </row>
    <row r="166" spans="1:11" x14ac:dyDescent="0.25">
      <c r="A166">
        <v>9.3000000000000007</v>
      </c>
      <c r="B166" t="s">
        <v>208</v>
      </c>
      <c r="C166" t="s">
        <v>109</v>
      </c>
      <c r="D166" s="3">
        <v>0.19919999999999999</v>
      </c>
      <c r="E166" s="3">
        <v>0.22500000000000001</v>
      </c>
      <c r="F166" s="3">
        <v>0.2142</v>
      </c>
      <c r="G166" s="3">
        <v>0.23469999999999999</v>
      </c>
      <c r="H166" s="5">
        <f t="shared" si="28"/>
        <v>2.049999999999999E-2</v>
      </c>
      <c r="I166" s="5">
        <f t="shared" si="29"/>
        <v>9.5704948646125068E-2</v>
      </c>
      <c r="J166" s="5">
        <f t="shared" si="30"/>
        <v>3.5500000000000004E-2</v>
      </c>
      <c r="K166" s="5">
        <f t="shared" si="31"/>
        <v>0.17821285140562251</v>
      </c>
    </row>
    <row r="167" spans="1:11" x14ac:dyDescent="0.25">
      <c r="C167" s="1"/>
      <c r="D167" s="3"/>
      <c r="E167" s="3"/>
      <c r="F167" s="3"/>
      <c r="G167" s="3"/>
    </row>
    <row r="168" spans="1:11" ht="18.75" x14ac:dyDescent="0.3">
      <c r="A168" s="46" t="s">
        <v>209</v>
      </c>
    </row>
    <row r="170" spans="1:11" x14ac:dyDescent="0.25">
      <c r="A170" s="7" t="s">
        <v>210</v>
      </c>
      <c r="B170" s="19"/>
      <c r="C170" s="19"/>
      <c r="D170" s="19"/>
      <c r="E170" s="7"/>
      <c r="F170" s="7"/>
      <c r="G170" s="7"/>
      <c r="H170" s="19"/>
      <c r="I170" s="19"/>
      <c r="J170" s="19"/>
      <c r="K170" s="19"/>
    </row>
    <row r="171" spans="1:11" x14ac:dyDescent="0.25">
      <c r="A171" s="1" t="s">
        <v>38</v>
      </c>
      <c r="B171" s="1" t="s">
        <v>192</v>
      </c>
      <c r="C171" s="1" t="s">
        <v>193</v>
      </c>
      <c r="D171" s="1">
        <v>2021</v>
      </c>
      <c r="E171" s="1">
        <v>2022</v>
      </c>
      <c r="F171" s="1">
        <v>2023</v>
      </c>
      <c r="G171" s="1">
        <v>2024</v>
      </c>
      <c r="H171" s="1" t="s">
        <v>65</v>
      </c>
      <c r="I171" s="1" t="s">
        <v>66</v>
      </c>
      <c r="J171" s="1" t="s">
        <v>67</v>
      </c>
      <c r="K171" s="1" t="s">
        <v>68</v>
      </c>
    </row>
    <row r="172" spans="1:11" x14ac:dyDescent="0.25">
      <c r="A172">
        <v>10.3</v>
      </c>
      <c r="B172" t="s">
        <v>273</v>
      </c>
      <c r="C172" t="s">
        <v>95</v>
      </c>
      <c r="D172">
        <v>3</v>
      </c>
      <c r="E172">
        <v>3</v>
      </c>
      <c r="F172">
        <v>3</v>
      </c>
      <c r="G172">
        <v>3</v>
      </c>
      <c r="H172">
        <f t="shared" ref="H172:H188" si="32">SUM(G172-F172)</f>
        <v>0</v>
      </c>
      <c r="I172" s="5">
        <f t="shared" ref="I172:I188" si="33">SUM(G172-F172)/F172</f>
        <v>0</v>
      </c>
      <c r="J172">
        <f t="shared" ref="J172:J188" si="34">SUM(G172-D172)</f>
        <v>0</v>
      </c>
      <c r="K172" s="5">
        <f t="shared" ref="K172:K188" si="35">SUM(G172-D172)/D172</f>
        <v>0</v>
      </c>
    </row>
    <row r="173" spans="1:11" x14ac:dyDescent="0.25">
      <c r="A173">
        <v>10.3</v>
      </c>
      <c r="B173" t="s">
        <v>273</v>
      </c>
      <c r="C173" t="s">
        <v>96</v>
      </c>
      <c r="D173">
        <v>2</v>
      </c>
      <c r="E173">
        <v>2</v>
      </c>
      <c r="F173">
        <v>2</v>
      </c>
      <c r="G173">
        <v>2</v>
      </c>
      <c r="H173">
        <f t="shared" si="32"/>
        <v>0</v>
      </c>
      <c r="I173" s="5">
        <f t="shared" si="33"/>
        <v>0</v>
      </c>
      <c r="J173">
        <f t="shared" si="34"/>
        <v>0</v>
      </c>
      <c r="K173" s="5">
        <f t="shared" si="35"/>
        <v>0</v>
      </c>
    </row>
    <row r="174" spans="1:11" x14ac:dyDescent="0.25">
      <c r="A174">
        <v>10.3</v>
      </c>
      <c r="B174" t="s">
        <v>273</v>
      </c>
      <c r="C174" t="s">
        <v>97</v>
      </c>
      <c r="D174">
        <v>4</v>
      </c>
      <c r="E174">
        <v>4</v>
      </c>
      <c r="F174">
        <v>4</v>
      </c>
      <c r="G174">
        <v>4</v>
      </c>
      <c r="H174">
        <f t="shared" si="32"/>
        <v>0</v>
      </c>
      <c r="I174" s="5">
        <f t="shared" si="33"/>
        <v>0</v>
      </c>
      <c r="J174">
        <f t="shared" si="34"/>
        <v>0</v>
      </c>
      <c r="K174" s="5">
        <f t="shared" si="35"/>
        <v>0</v>
      </c>
    </row>
    <row r="175" spans="1:11" x14ac:dyDescent="0.25">
      <c r="A175">
        <v>10.3</v>
      </c>
      <c r="B175" t="s">
        <v>273</v>
      </c>
      <c r="C175" t="s">
        <v>98</v>
      </c>
      <c r="D175">
        <v>4</v>
      </c>
      <c r="E175">
        <v>4</v>
      </c>
      <c r="F175">
        <v>3</v>
      </c>
      <c r="G175">
        <v>4</v>
      </c>
      <c r="H175">
        <f t="shared" si="32"/>
        <v>1</v>
      </c>
      <c r="I175" s="5">
        <f t="shared" si="33"/>
        <v>0.33333333333333331</v>
      </c>
      <c r="J175">
        <f t="shared" si="34"/>
        <v>0</v>
      </c>
      <c r="K175" s="5">
        <f t="shared" si="35"/>
        <v>0</v>
      </c>
    </row>
    <row r="176" spans="1:11" x14ac:dyDescent="0.25">
      <c r="A176">
        <v>10.3</v>
      </c>
      <c r="B176" t="s">
        <v>273</v>
      </c>
      <c r="C176" t="s">
        <v>99</v>
      </c>
      <c r="D176">
        <v>4</v>
      </c>
      <c r="E176">
        <v>4</v>
      </c>
      <c r="F176">
        <v>3</v>
      </c>
      <c r="G176">
        <v>4</v>
      </c>
      <c r="H176">
        <f t="shared" si="32"/>
        <v>1</v>
      </c>
      <c r="I176" s="5">
        <f t="shared" si="33"/>
        <v>0.33333333333333331</v>
      </c>
      <c r="J176">
        <f t="shared" si="34"/>
        <v>0</v>
      </c>
      <c r="K176" s="5">
        <f t="shared" si="35"/>
        <v>0</v>
      </c>
    </row>
    <row r="177" spans="1:11" x14ac:dyDescent="0.25">
      <c r="A177">
        <v>10.3</v>
      </c>
      <c r="B177" t="s">
        <v>273</v>
      </c>
      <c r="C177" t="s">
        <v>100</v>
      </c>
      <c r="D177">
        <v>4</v>
      </c>
      <c r="E177">
        <v>2</v>
      </c>
      <c r="F177">
        <v>2</v>
      </c>
      <c r="G177">
        <v>3</v>
      </c>
      <c r="H177">
        <f t="shared" si="32"/>
        <v>1</v>
      </c>
      <c r="I177" s="5">
        <f t="shared" si="33"/>
        <v>0.5</v>
      </c>
      <c r="J177">
        <f t="shared" si="34"/>
        <v>-1</v>
      </c>
      <c r="K177" s="5">
        <f t="shared" si="35"/>
        <v>-0.25</v>
      </c>
    </row>
    <row r="178" spans="1:11" x14ac:dyDescent="0.25">
      <c r="A178">
        <v>10.3</v>
      </c>
      <c r="B178" t="s">
        <v>273</v>
      </c>
      <c r="C178" t="s">
        <v>101</v>
      </c>
      <c r="D178">
        <v>2</v>
      </c>
      <c r="E178">
        <v>2</v>
      </c>
      <c r="F178">
        <v>2</v>
      </c>
      <c r="G178">
        <v>2</v>
      </c>
      <c r="H178">
        <f t="shared" si="32"/>
        <v>0</v>
      </c>
      <c r="I178" s="5">
        <f t="shared" si="33"/>
        <v>0</v>
      </c>
      <c r="J178">
        <f t="shared" si="34"/>
        <v>0</v>
      </c>
      <c r="K178" s="5">
        <f t="shared" si="35"/>
        <v>0</v>
      </c>
    </row>
    <row r="179" spans="1:11" x14ac:dyDescent="0.25">
      <c r="A179">
        <v>10.3</v>
      </c>
      <c r="B179" t="s">
        <v>273</v>
      </c>
      <c r="C179" t="s">
        <v>51</v>
      </c>
      <c r="D179">
        <v>4</v>
      </c>
      <c r="E179">
        <v>4</v>
      </c>
      <c r="F179">
        <v>4</v>
      </c>
      <c r="G179">
        <v>4</v>
      </c>
      <c r="H179">
        <f t="shared" si="32"/>
        <v>0</v>
      </c>
      <c r="I179" s="5">
        <f t="shared" si="33"/>
        <v>0</v>
      </c>
      <c r="J179">
        <f t="shared" si="34"/>
        <v>0</v>
      </c>
      <c r="K179" s="5">
        <f t="shared" si="35"/>
        <v>0</v>
      </c>
    </row>
    <row r="180" spans="1:11" x14ac:dyDescent="0.25">
      <c r="A180">
        <v>10.3</v>
      </c>
      <c r="B180" t="s">
        <v>273</v>
      </c>
      <c r="C180" t="s">
        <v>103</v>
      </c>
      <c r="D180">
        <v>4</v>
      </c>
      <c r="E180">
        <v>4</v>
      </c>
      <c r="F180">
        <v>4</v>
      </c>
      <c r="G180">
        <v>4</v>
      </c>
      <c r="H180">
        <f t="shared" si="32"/>
        <v>0</v>
      </c>
      <c r="I180" s="5">
        <f t="shared" si="33"/>
        <v>0</v>
      </c>
      <c r="J180">
        <f t="shared" si="34"/>
        <v>0</v>
      </c>
      <c r="K180" s="5">
        <f t="shared" si="35"/>
        <v>0</v>
      </c>
    </row>
    <row r="181" spans="1:11" x14ac:dyDescent="0.25">
      <c r="A181">
        <v>10.3</v>
      </c>
      <c r="B181" t="s">
        <v>273</v>
      </c>
      <c r="C181" t="s">
        <v>102</v>
      </c>
      <c r="D181">
        <v>5</v>
      </c>
      <c r="E181">
        <v>4</v>
      </c>
      <c r="F181">
        <v>4</v>
      </c>
      <c r="G181">
        <v>4</v>
      </c>
      <c r="H181">
        <f t="shared" si="32"/>
        <v>0</v>
      </c>
      <c r="I181" s="5">
        <f t="shared" si="33"/>
        <v>0</v>
      </c>
      <c r="J181">
        <f t="shared" si="34"/>
        <v>-1</v>
      </c>
      <c r="K181" s="5">
        <f t="shared" si="35"/>
        <v>-0.2</v>
      </c>
    </row>
    <row r="182" spans="1:11" x14ac:dyDescent="0.25">
      <c r="A182">
        <v>10.3</v>
      </c>
      <c r="B182" t="s">
        <v>273</v>
      </c>
      <c r="C182" t="s">
        <v>53</v>
      </c>
      <c r="D182">
        <v>3</v>
      </c>
      <c r="E182">
        <v>3</v>
      </c>
      <c r="F182">
        <v>4</v>
      </c>
      <c r="G182">
        <v>4</v>
      </c>
      <c r="H182">
        <f t="shared" si="32"/>
        <v>0</v>
      </c>
      <c r="I182" s="5">
        <f t="shared" si="33"/>
        <v>0</v>
      </c>
      <c r="J182">
        <f t="shared" si="34"/>
        <v>1</v>
      </c>
      <c r="K182" s="5">
        <f t="shared" si="35"/>
        <v>0.33333333333333331</v>
      </c>
    </row>
    <row r="183" spans="1:11" x14ac:dyDescent="0.25">
      <c r="A183">
        <v>10.3</v>
      </c>
      <c r="B183" t="s">
        <v>273</v>
      </c>
      <c r="C183" t="s">
        <v>104</v>
      </c>
      <c r="D183">
        <v>4</v>
      </c>
      <c r="E183">
        <v>3</v>
      </c>
      <c r="F183">
        <v>2</v>
      </c>
      <c r="G183">
        <v>3</v>
      </c>
      <c r="H183">
        <f t="shared" si="32"/>
        <v>1</v>
      </c>
      <c r="I183" s="5">
        <f t="shared" si="33"/>
        <v>0.5</v>
      </c>
      <c r="J183">
        <f t="shared" si="34"/>
        <v>-1</v>
      </c>
      <c r="K183" s="5">
        <f t="shared" si="35"/>
        <v>-0.25</v>
      </c>
    </row>
    <row r="184" spans="1:11" x14ac:dyDescent="0.25">
      <c r="A184">
        <v>10.3</v>
      </c>
      <c r="B184" t="s">
        <v>273</v>
      </c>
      <c r="C184" t="s">
        <v>105</v>
      </c>
      <c r="D184">
        <v>3</v>
      </c>
      <c r="E184">
        <v>3</v>
      </c>
      <c r="F184">
        <v>3</v>
      </c>
      <c r="G184">
        <v>3</v>
      </c>
      <c r="H184">
        <f t="shared" si="32"/>
        <v>0</v>
      </c>
      <c r="I184" s="5">
        <f t="shared" si="33"/>
        <v>0</v>
      </c>
      <c r="J184">
        <f t="shared" si="34"/>
        <v>0</v>
      </c>
      <c r="K184" s="5">
        <f t="shared" si="35"/>
        <v>0</v>
      </c>
    </row>
    <row r="185" spans="1:11" x14ac:dyDescent="0.25">
      <c r="A185">
        <v>10.3</v>
      </c>
      <c r="B185" t="s">
        <v>273</v>
      </c>
      <c r="C185" t="s">
        <v>106</v>
      </c>
      <c r="D185">
        <v>4</v>
      </c>
      <c r="E185">
        <v>3</v>
      </c>
      <c r="F185">
        <v>3</v>
      </c>
      <c r="G185">
        <v>3</v>
      </c>
      <c r="H185">
        <f t="shared" si="32"/>
        <v>0</v>
      </c>
      <c r="I185" s="5">
        <f t="shared" si="33"/>
        <v>0</v>
      </c>
      <c r="J185">
        <f t="shared" si="34"/>
        <v>-1</v>
      </c>
      <c r="K185" s="5">
        <f t="shared" si="35"/>
        <v>-0.25</v>
      </c>
    </row>
    <row r="186" spans="1:11" x14ac:dyDescent="0.25">
      <c r="A186">
        <v>10.3</v>
      </c>
      <c r="B186" t="s">
        <v>273</v>
      </c>
      <c r="C186" t="s">
        <v>107</v>
      </c>
      <c r="D186">
        <v>4</v>
      </c>
      <c r="E186">
        <v>4</v>
      </c>
      <c r="F186">
        <v>4</v>
      </c>
      <c r="G186">
        <v>4</v>
      </c>
      <c r="H186">
        <f t="shared" si="32"/>
        <v>0</v>
      </c>
      <c r="I186" s="5">
        <f t="shared" si="33"/>
        <v>0</v>
      </c>
      <c r="J186">
        <f t="shared" si="34"/>
        <v>0</v>
      </c>
      <c r="K186" s="5">
        <f t="shared" si="35"/>
        <v>0</v>
      </c>
    </row>
    <row r="187" spans="1:11" x14ac:dyDescent="0.25">
      <c r="A187">
        <v>10.3</v>
      </c>
      <c r="B187" t="s">
        <v>273</v>
      </c>
      <c r="C187" t="s">
        <v>108</v>
      </c>
      <c r="D187">
        <v>4</v>
      </c>
      <c r="E187">
        <v>2</v>
      </c>
      <c r="F187">
        <v>3</v>
      </c>
      <c r="G187">
        <v>4</v>
      </c>
      <c r="H187">
        <f t="shared" si="32"/>
        <v>1</v>
      </c>
      <c r="I187" s="5">
        <f t="shared" si="33"/>
        <v>0.33333333333333331</v>
      </c>
      <c r="J187">
        <f t="shared" si="34"/>
        <v>0</v>
      </c>
      <c r="K187" s="5">
        <f t="shared" si="35"/>
        <v>0</v>
      </c>
    </row>
    <row r="188" spans="1:11" x14ac:dyDescent="0.25">
      <c r="A188">
        <v>10.3</v>
      </c>
      <c r="B188" t="s">
        <v>273</v>
      </c>
      <c r="C188" t="s">
        <v>109</v>
      </c>
      <c r="D188">
        <v>4</v>
      </c>
      <c r="E188">
        <v>4</v>
      </c>
      <c r="F188">
        <v>4</v>
      </c>
      <c r="G188">
        <v>4</v>
      </c>
      <c r="H188">
        <f t="shared" si="32"/>
        <v>0</v>
      </c>
      <c r="I188" s="5">
        <f t="shared" si="33"/>
        <v>0</v>
      </c>
      <c r="J188">
        <f t="shared" si="34"/>
        <v>0</v>
      </c>
      <c r="K188" s="5">
        <f t="shared" si="35"/>
        <v>0</v>
      </c>
    </row>
    <row r="190" spans="1:11" x14ac:dyDescent="0.25">
      <c r="A190" s="7" t="s">
        <v>282</v>
      </c>
      <c r="B190" s="19"/>
      <c r="C190" s="19"/>
      <c r="D190" s="19"/>
      <c r="E190" s="7"/>
      <c r="F190" s="7"/>
      <c r="G190" s="7"/>
      <c r="H190" s="19"/>
      <c r="I190" s="19"/>
      <c r="J190" s="19"/>
      <c r="K190" s="19"/>
    </row>
    <row r="191" spans="1:11" x14ac:dyDescent="0.25">
      <c r="A191" s="1" t="s">
        <v>38</v>
      </c>
      <c r="B191" s="1" t="s">
        <v>192</v>
      </c>
      <c r="C191" s="1" t="s">
        <v>193</v>
      </c>
      <c r="D191" s="1">
        <v>2021</v>
      </c>
      <c r="E191" s="1">
        <v>2022</v>
      </c>
      <c r="F191" s="1">
        <v>2023</v>
      </c>
      <c r="G191" s="1">
        <v>2024</v>
      </c>
      <c r="H191" s="1" t="s">
        <v>184</v>
      </c>
      <c r="I191" s="1" t="s">
        <v>66</v>
      </c>
      <c r="J191" s="1" t="s">
        <v>185</v>
      </c>
      <c r="K191" s="1" t="s">
        <v>68</v>
      </c>
    </row>
    <row r="192" spans="1:11" x14ac:dyDescent="0.25">
      <c r="A192">
        <v>11.3</v>
      </c>
      <c r="B192" t="s">
        <v>273</v>
      </c>
      <c r="C192" t="s">
        <v>95</v>
      </c>
      <c r="D192" s="2">
        <v>11050.89</v>
      </c>
      <c r="E192" s="2">
        <v>10477.5</v>
      </c>
      <c r="F192" s="2">
        <v>17581</v>
      </c>
      <c r="G192" s="2">
        <v>9438.24</v>
      </c>
      <c r="H192" s="23">
        <f t="shared" ref="H192:H208" si="36">SUM(G192-F192)</f>
        <v>-8142.76</v>
      </c>
      <c r="I192" s="12">
        <f t="shared" ref="I192:I208" si="37">SUM(G192-F192)/F192</f>
        <v>-0.46315681701837214</v>
      </c>
      <c r="J192" s="23">
        <f t="shared" ref="J192:J208" si="38">SUM(G192-D192)</f>
        <v>-1612.6499999999996</v>
      </c>
      <c r="K192" s="12">
        <f t="shared" ref="K192:K208" si="39">SUM(G192-D192)/D192</f>
        <v>-0.14592942287906221</v>
      </c>
    </row>
    <row r="193" spans="1:11" x14ac:dyDescent="0.25">
      <c r="A193">
        <v>11.3</v>
      </c>
      <c r="B193" t="s">
        <v>273</v>
      </c>
      <c r="C193" t="s">
        <v>96</v>
      </c>
      <c r="D193" s="2">
        <v>6311.49</v>
      </c>
      <c r="E193" s="2">
        <v>10408.98</v>
      </c>
      <c r="F193" s="2">
        <v>24091.71</v>
      </c>
      <c r="G193" s="2">
        <v>14656.2</v>
      </c>
      <c r="H193" s="23">
        <f t="shared" si="36"/>
        <v>-9435.5099999999984</v>
      </c>
      <c r="I193" s="12">
        <f t="shared" si="37"/>
        <v>-0.39164965874153385</v>
      </c>
      <c r="J193" s="23">
        <f t="shared" si="38"/>
        <v>8344.7100000000009</v>
      </c>
      <c r="K193" s="12">
        <f t="shared" si="39"/>
        <v>1.3221458007538633</v>
      </c>
    </row>
    <row r="194" spans="1:11" x14ac:dyDescent="0.25">
      <c r="A194">
        <v>11.3</v>
      </c>
      <c r="B194" t="s">
        <v>273</v>
      </c>
      <c r="C194" t="s">
        <v>97</v>
      </c>
      <c r="D194" s="2">
        <v>10869.94</v>
      </c>
      <c r="E194" s="2">
        <v>14968.34</v>
      </c>
      <c r="F194" s="2">
        <v>14558.5</v>
      </c>
      <c r="G194" s="2">
        <v>14664.68</v>
      </c>
      <c r="H194" s="23">
        <f t="shared" si="36"/>
        <v>106.18000000000029</v>
      </c>
      <c r="I194" s="12">
        <f t="shared" si="37"/>
        <v>7.2933337912559869E-3</v>
      </c>
      <c r="J194" s="23">
        <f t="shared" si="38"/>
        <v>3794.74</v>
      </c>
      <c r="K194" s="12">
        <f t="shared" si="39"/>
        <v>0.34910404289260105</v>
      </c>
    </row>
    <row r="195" spans="1:11" x14ac:dyDescent="0.25">
      <c r="A195">
        <v>11.3</v>
      </c>
      <c r="B195" t="s">
        <v>273</v>
      </c>
      <c r="C195" t="s">
        <v>98</v>
      </c>
      <c r="D195" s="2">
        <v>14477.32</v>
      </c>
      <c r="E195" s="2">
        <v>21034.6</v>
      </c>
      <c r="F195" s="2">
        <v>27531.94</v>
      </c>
      <c r="G195" s="2">
        <v>23346</v>
      </c>
      <c r="H195" s="23">
        <f t="shared" si="36"/>
        <v>-4185.9399999999987</v>
      </c>
      <c r="I195" s="12">
        <f t="shared" si="37"/>
        <v>-0.15203941313252894</v>
      </c>
      <c r="J195" s="23">
        <f t="shared" si="38"/>
        <v>8868.68</v>
      </c>
      <c r="K195" s="12">
        <f t="shared" si="39"/>
        <v>0.61259128070665014</v>
      </c>
    </row>
    <row r="196" spans="1:11" x14ac:dyDescent="0.25">
      <c r="A196">
        <v>11.3</v>
      </c>
      <c r="B196" t="s">
        <v>273</v>
      </c>
      <c r="C196" t="s">
        <v>99</v>
      </c>
      <c r="D196" s="2">
        <v>34528.050000000003</v>
      </c>
      <c r="E196" s="2">
        <v>25000</v>
      </c>
      <c r="F196" s="2">
        <v>28675</v>
      </c>
      <c r="G196" s="2">
        <v>29764.36</v>
      </c>
      <c r="H196" s="23">
        <f t="shared" si="36"/>
        <v>1089.3600000000006</v>
      </c>
      <c r="I196" s="12">
        <f t="shared" si="37"/>
        <v>3.798988666085442E-2</v>
      </c>
      <c r="J196" s="23">
        <f t="shared" si="38"/>
        <v>-4763.6900000000023</v>
      </c>
      <c r="K196" s="12">
        <f t="shared" si="39"/>
        <v>-0.13796579882153789</v>
      </c>
    </row>
    <row r="197" spans="1:11" x14ac:dyDescent="0.25">
      <c r="A197">
        <v>11.3</v>
      </c>
      <c r="B197" t="s">
        <v>273</v>
      </c>
      <c r="C197" t="s">
        <v>100</v>
      </c>
      <c r="D197" s="2">
        <v>12556.5</v>
      </c>
      <c r="E197" s="2">
        <v>13701.45</v>
      </c>
      <c r="F197" s="2">
        <v>10300</v>
      </c>
      <c r="G197" s="2">
        <v>17626.45</v>
      </c>
      <c r="H197" s="23">
        <f t="shared" si="36"/>
        <v>7326.4500000000007</v>
      </c>
      <c r="I197" s="12">
        <f t="shared" si="37"/>
        <v>0.71130582524271857</v>
      </c>
      <c r="J197" s="23">
        <f t="shared" si="38"/>
        <v>5069.9500000000007</v>
      </c>
      <c r="K197" s="12">
        <f t="shared" si="39"/>
        <v>0.40377095528212487</v>
      </c>
    </row>
    <row r="198" spans="1:11" x14ac:dyDescent="0.25">
      <c r="A198">
        <v>11.3</v>
      </c>
      <c r="B198" t="s">
        <v>273</v>
      </c>
      <c r="C198" t="s">
        <v>101</v>
      </c>
      <c r="D198" s="2">
        <v>7848.85</v>
      </c>
      <c r="E198" s="2">
        <v>7000</v>
      </c>
      <c r="F198" s="2">
        <v>4958</v>
      </c>
      <c r="G198" s="2">
        <v>4000</v>
      </c>
      <c r="H198" s="23">
        <f t="shared" si="36"/>
        <v>-958</v>
      </c>
      <c r="I198" s="12">
        <f t="shared" si="37"/>
        <v>-0.19322307382008874</v>
      </c>
      <c r="J198" s="23">
        <f t="shared" si="38"/>
        <v>-3848.8500000000004</v>
      </c>
      <c r="K198" s="12">
        <f t="shared" si="39"/>
        <v>-0.49037120087656155</v>
      </c>
    </row>
    <row r="199" spans="1:11" x14ac:dyDescent="0.25">
      <c r="A199">
        <v>11.3</v>
      </c>
      <c r="B199" t="s">
        <v>273</v>
      </c>
      <c r="C199" t="s">
        <v>51</v>
      </c>
      <c r="D199" s="2">
        <v>11391.88</v>
      </c>
      <c r="E199" s="2">
        <v>12109.49</v>
      </c>
      <c r="F199" s="2">
        <v>12504.21</v>
      </c>
      <c r="G199" s="2">
        <v>12426.8</v>
      </c>
      <c r="H199" s="23">
        <f t="shared" si="36"/>
        <v>-77.409999999999854</v>
      </c>
      <c r="I199" s="12">
        <f t="shared" si="37"/>
        <v>-6.1907149671990361E-3</v>
      </c>
      <c r="J199" s="23">
        <f t="shared" si="38"/>
        <v>1034.92</v>
      </c>
      <c r="K199" s="12">
        <f t="shared" si="39"/>
        <v>9.0847164822663168E-2</v>
      </c>
    </row>
    <row r="200" spans="1:11" x14ac:dyDescent="0.25">
      <c r="A200">
        <v>11.3</v>
      </c>
      <c r="B200" t="s">
        <v>273</v>
      </c>
      <c r="C200" t="s">
        <v>103</v>
      </c>
      <c r="D200" s="2">
        <v>13177.36</v>
      </c>
      <c r="E200" s="2">
        <v>13968.36</v>
      </c>
      <c r="F200" s="2">
        <v>13278.26</v>
      </c>
      <c r="G200" s="2">
        <v>14024.88</v>
      </c>
      <c r="H200" s="23">
        <f t="shared" si="36"/>
        <v>746.61999999999898</v>
      </c>
      <c r="I200" s="12">
        <f t="shared" si="37"/>
        <v>5.6228752863703449E-2</v>
      </c>
      <c r="J200" s="23">
        <f t="shared" si="38"/>
        <v>847.51999999999862</v>
      </c>
      <c r="K200" s="12">
        <f t="shared" si="39"/>
        <v>6.4316372930541363E-2</v>
      </c>
    </row>
    <row r="201" spans="1:11" x14ac:dyDescent="0.25">
      <c r="A201">
        <v>11.3</v>
      </c>
      <c r="B201" t="s">
        <v>273</v>
      </c>
      <c r="C201" t="s">
        <v>102</v>
      </c>
      <c r="D201" s="2">
        <v>19151.11</v>
      </c>
      <c r="E201" s="2">
        <v>14673.02</v>
      </c>
      <c r="F201" s="2">
        <v>18125.990000000002</v>
      </c>
      <c r="G201" s="2">
        <v>13676.72</v>
      </c>
      <c r="H201" s="23">
        <f t="shared" si="36"/>
        <v>-4449.2700000000023</v>
      </c>
      <c r="I201" s="12">
        <f t="shared" si="37"/>
        <v>-0.24546355812841131</v>
      </c>
      <c r="J201" s="23">
        <f t="shared" si="38"/>
        <v>-5474.3900000000012</v>
      </c>
      <c r="K201" s="12">
        <f t="shared" si="39"/>
        <v>-0.28585236051591795</v>
      </c>
    </row>
    <row r="202" spans="1:11" x14ac:dyDescent="0.25">
      <c r="A202">
        <v>11.3</v>
      </c>
      <c r="B202" t="s">
        <v>273</v>
      </c>
      <c r="C202" t="s">
        <v>53</v>
      </c>
      <c r="D202" s="2">
        <v>13054.32</v>
      </c>
      <c r="E202" s="2">
        <v>13872</v>
      </c>
      <c r="F202" s="2">
        <v>14950.54</v>
      </c>
      <c r="G202" s="2">
        <v>14374.7</v>
      </c>
      <c r="H202" s="23">
        <f t="shared" si="36"/>
        <v>-575.84000000000015</v>
      </c>
      <c r="I202" s="12">
        <f t="shared" si="37"/>
        <v>-3.851633452704719E-2</v>
      </c>
      <c r="J202" s="23">
        <f t="shared" si="38"/>
        <v>1320.380000000001</v>
      </c>
      <c r="K202" s="12">
        <f t="shared" si="39"/>
        <v>0.10114506155816627</v>
      </c>
    </row>
    <row r="203" spans="1:11" x14ac:dyDescent="0.25">
      <c r="A203">
        <v>11.3</v>
      </c>
      <c r="B203" t="s">
        <v>273</v>
      </c>
      <c r="C203" t="s">
        <v>104</v>
      </c>
      <c r="D203" s="2">
        <v>16475.349999999999</v>
      </c>
      <c r="E203" s="9">
        <v>20780</v>
      </c>
      <c r="F203" s="2">
        <v>14323</v>
      </c>
      <c r="G203" s="2">
        <v>19822.509999999998</v>
      </c>
      <c r="H203" s="23">
        <f t="shared" si="36"/>
        <v>5499.5099999999984</v>
      </c>
      <c r="I203" s="12">
        <f t="shared" si="37"/>
        <v>0.38396355512113373</v>
      </c>
      <c r="J203" s="23">
        <f t="shared" si="38"/>
        <v>3347.16</v>
      </c>
      <c r="K203" s="12">
        <f t="shared" si="39"/>
        <v>0.20316169307480569</v>
      </c>
    </row>
    <row r="204" spans="1:11" x14ac:dyDescent="0.25">
      <c r="A204">
        <v>11.3</v>
      </c>
      <c r="B204" t="s">
        <v>273</v>
      </c>
      <c r="C204" t="s">
        <v>105</v>
      </c>
      <c r="D204" s="2">
        <v>16432.169999999998</v>
      </c>
      <c r="E204" s="2">
        <v>13010.57</v>
      </c>
      <c r="F204" s="2">
        <v>11800</v>
      </c>
      <c r="G204" s="2">
        <v>12096.42</v>
      </c>
      <c r="H204" s="23">
        <f t="shared" si="36"/>
        <v>296.42000000000007</v>
      </c>
      <c r="I204" s="12">
        <f t="shared" si="37"/>
        <v>2.5120338983050855E-2</v>
      </c>
      <c r="J204" s="23">
        <f t="shared" si="38"/>
        <v>-4335.7499999999982</v>
      </c>
      <c r="K204" s="12">
        <f t="shared" si="39"/>
        <v>-0.26385742114401195</v>
      </c>
    </row>
    <row r="205" spans="1:11" x14ac:dyDescent="0.25">
      <c r="A205">
        <v>11.3</v>
      </c>
      <c r="B205" t="s">
        <v>273</v>
      </c>
      <c r="C205" t="s">
        <v>106</v>
      </c>
      <c r="D205" s="2">
        <v>16230</v>
      </c>
      <c r="E205" s="2">
        <v>12302.6</v>
      </c>
      <c r="F205" s="2">
        <v>14220.14</v>
      </c>
      <c r="G205" s="2">
        <v>15085.34</v>
      </c>
      <c r="H205" s="23">
        <f t="shared" si="36"/>
        <v>865.20000000000073</v>
      </c>
      <c r="I205" s="12">
        <f t="shared" si="37"/>
        <v>6.0843282836877892E-2</v>
      </c>
      <c r="J205" s="23">
        <f t="shared" si="38"/>
        <v>-1144.6599999999999</v>
      </c>
      <c r="K205" s="12">
        <f t="shared" si="39"/>
        <v>-7.052741836105976E-2</v>
      </c>
    </row>
    <row r="206" spans="1:11" x14ac:dyDescent="0.25">
      <c r="A206">
        <v>11.3</v>
      </c>
      <c r="B206" t="s">
        <v>273</v>
      </c>
      <c r="C206" t="s">
        <v>107</v>
      </c>
      <c r="D206" s="2">
        <v>20803.87</v>
      </c>
      <c r="E206" s="2">
        <v>20644.95</v>
      </c>
      <c r="F206" s="2">
        <v>21920.18</v>
      </c>
      <c r="G206" s="2">
        <v>19181.68</v>
      </c>
      <c r="H206" s="23">
        <f t="shared" si="36"/>
        <v>-2738.5</v>
      </c>
      <c r="I206" s="12">
        <f t="shared" si="37"/>
        <v>-0.12493054345356652</v>
      </c>
      <c r="J206" s="23">
        <f t="shared" si="38"/>
        <v>-1622.1899999999987</v>
      </c>
      <c r="K206" s="12">
        <f t="shared" si="39"/>
        <v>-7.7975395923931407E-2</v>
      </c>
    </row>
    <row r="207" spans="1:11" x14ac:dyDescent="0.25">
      <c r="A207">
        <v>11.3</v>
      </c>
      <c r="B207" t="s">
        <v>273</v>
      </c>
      <c r="C207" t="s">
        <v>108</v>
      </c>
      <c r="D207" s="2">
        <v>23158.19</v>
      </c>
      <c r="E207" s="2">
        <v>9930.17</v>
      </c>
      <c r="F207" s="2">
        <v>21343.5</v>
      </c>
      <c r="G207" s="2">
        <v>29500</v>
      </c>
      <c r="H207" s="23">
        <f t="shared" si="36"/>
        <v>8156.5</v>
      </c>
      <c r="I207" s="12">
        <f t="shared" si="37"/>
        <v>0.38215381732143278</v>
      </c>
      <c r="J207" s="23">
        <f t="shared" si="38"/>
        <v>6341.8100000000013</v>
      </c>
      <c r="K207" s="12">
        <f t="shared" si="39"/>
        <v>0.27384739480935261</v>
      </c>
    </row>
    <row r="208" spans="1:11" x14ac:dyDescent="0.25">
      <c r="A208">
        <v>11.3</v>
      </c>
      <c r="B208" t="s">
        <v>273</v>
      </c>
      <c r="C208" t="s">
        <v>109</v>
      </c>
      <c r="D208" s="2">
        <v>16176.81</v>
      </c>
      <c r="E208" s="2">
        <v>19849.21</v>
      </c>
      <c r="F208" s="2">
        <v>15684.51</v>
      </c>
      <c r="G208" s="2">
        <v>20859.97</v>
      </c>
      <c r="H208" s="23">
        <f t="shared" si="36"/>
        <v>5175.4600000000009</v>
      </c>
      <c r="I208" s="12">
        <f t="shared" si="37"/>
        <v>0.32997269280328179</v>
      </c>
      <c r="J208" s="23">
        <f t="shared" si="38"/>
        <v>4683.1600000000017</v>
      </c>
      <c r="K208" s="12">
        <f t="shared" si="39"/>
        <v>0.28949836216163766</v>
      </c>
    </row>
    <row r="210" spans="1:1" x14ac:dyDescent="0.25">
      <c r="A210" t="s">
        <v>135</v>
      </c>
    </row>
  </sheetData>
  <conditionalFormatting sqref="G3">
    <cfRule type="cellIs" dxfId="57" priority="122" operator="greaterThan">
      <formula>0</formula>
    </cfRule>
  </conditionalFormatting>
  <conditionalFormatting sqref="H8:K24">
    <cfRule type="cellIs" dxfId="56" priority="91" operator="lessThan">
      <formula>0</formula>
    </cfRule>
    <cfRule type="cellIs" dxfId="55" priority="92" operator="greaterThan">
      <formula>0</formula>
    </cfRule>
  </conditionalFormatting>
  <conditionalFormatting sqref="H28:K44">
    <cfRule type="cellIs" dxfId="54" priority="81" operator="lessThan">
      <formula>0</formula>
    </cfRule>
    <cfRule type="cellIs" dxfId="53" priority="82" operator="greaterThan">
      <formula>0</formula>
    </cfRule>
  </conditionalFormatting>
  <conditionalFormatting sqref="H50:K66">
    <cfRule type="cellIs" dxfId="52" priority="71" operator="lessThan">
      <formula>0</formula>
    </cfRule>
    <cfRule type="cellIs" dxfId="51" priority="72" operator="greaterThan">
      <formula>0</formula>
    </cfRule>
  </conditionalFormatting>
  <conditionalFormatting sqref="H70:K86">
    <cfRule type="cellIs" dxfId="50" priority="61" operator="lessThan">
      <formula>0</formula>
    </cfRule>
    <cfRule type="cellIs" dxfId="49" priority="62" operator="greaterThan">
      <formula>0</formula>
    </cfRule>
  </conditionalFormatting>
  <conditionalFormatting sqref="H90:K106">
    <cfRule type="cellIs" dxfId="48" priority="51" operator="lessThan">
      <formula>0</formula>
    </cfRule>
    <cfRule type="cellIs" dxfId="47" priority="52" operator="greaterThan">
      <formula>0</formula>
    </cfRule>
  </conditionalFormatting>
  <conditionalFormatting sqref="H110:K126">
    <cfRule type="cellIs" dxfId="46" priority="41" operator="lessThan">
      <formula>0</formula>
    </cfRule>
    <cfRule type="cellIs" dxfId="45" priority="42" operator="greaterThan">
      <formula>0</formula>
    </cfRule>
  </conditionalFormatting>
  <conditionalFormatting sqref="H130:K142 H143 J143:K143">
    <cfRule type="cellIs" dxfId="44" priority="35" operator="lessThan">
      <formula>0</formula>
    </cfRule>
    <cfRule type="cellIs" dxfId="43" priority="36" operator="greaterThan">
      <formula>0</formula>
    </cfRule>
  </conditionalFormatting>
  <conditionalFormatting sqref="H144:K146">
    <cfRule type="cellIs" dxfId="42" priority="31" operator="lessThan">
      <formula>0</formula>
    </cfRule>
    <cfRule type="cellIs" dxfId="41" priority="32" operator="greaterThan">
      <formula>0</formula>
    </cfRule>
  </conditionalFormatting>
  <conditionalFormatting sqref="H150:K166">
    <cfRule type="cellIs" dxfId="40" priority="21" operator="lessThan">
      <formula>0</formula>
    </cfRule>
    <cfRule type="cellIs" dxfId="39" priority="22" operator="greaterThan">
      <formula>0</formula>
    </cfRule>
  </conditionalFormatting>
  <conditionalFormatting sqref="H172:K188">
    <cfRule type="cellIs" dxfId="38" priority="11" operator="lessThan">
      <formula>0</formula>
    </cfRule>
    <cfRule type="cellIs" dxfId="37" priority="12" operator="greaterThan">
      <formula>0</formula>
    </cfRule>
  </conditionalFormatting>
  <conditionalFormatting sqref="H192:K208">
    <cfRule type="cellIs" dxfId="36" priority="1" operator="lessThan">
      <formula>0</formula>
    </cfRule>
    <cfRule type="cellIs" dxfId="35" priority="2" operator="greaterThan">
      <formula>0</formula>
    </cfRule>
  </conditionalFormatting>
  <hyperlinks>
    <hyperlink ref="A2" r:id="rId1" xr:uid="{187B77DE-F13E-417E-A373-6FE630F4BF6C}"/>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38869-EA8A-4920-B7C0-86C34E2CCDBB}">
  <dimension ref="A1:K88"/>
  <sheetViews>
    <sheetView topLeftCell="A66" zoomScale="70" zoomScaleNormal="70" workbookViewId="0">
      <selection activeCell="A2" sqref="A2"/>
    </sheetView>
  </sheetViews>
  <sheetFormatPr defaultRowHeight="15" x14ac:dyDescent="0.25"/>
  <cols>
    <col min="2" max="2" width="15.5703125" bestFit="1" customWidth="1"/>
    <col min="3" max="6" width="13.7109375" bestFit="1" customWidth="1"/>
    <col min="7" max="7" width="20.85546875" customWidth="1"/>
    <col min="8" max="8" width="21.28515625" customWidth="1"/>
    <col min="9" max="9" width="20.140625" customWidth="1"/>
    <col min="10" max="10" width="21.42578125" customWidth="1"/>
    <col min="11" max="11" width="20.7109375" customWidth="1"/>
  </cols>
  <sheetData>
    <row r="1" spans="1:11" ht="21" x14ac:dyDescent="0.35">
      <c r="A1" s="87" t="s">
        <v>283</v>
      </c>
      <c r="B1" s="86"/>
      <c r="C1" s="86"/>
      <c r="D1" s="86"/>
      <c r="E1" s="86"/>
      <c r="F1" s="86"/>
      <c r="G1" s="86"/>
      <c r="H1" s="86"/>
      <c r="I1" s="86"/>
      <c r="J1" s="86"/>
      <c r="K1" s="86"/>
    </row>
    <row r="2" spans="1:11" x14ac:dyDescent="0.25">
      <c r="A2" s="15" t="s">
        <v>284</v>
      </c>
    </row>
    <row r="4" spans="1:11" ht="18.75" x14ac:dyDescent="0.3">
      <c r="A4" s="46" t="s">
        <v>180</v>
      </c>
    </row>
    <row r="6" spans="1:11" x14ac:dyDescent="0.25">
      <c r="A6" s="7" t="s">
        <v>285</v>
      </c>
      <c r="B6" s="19"/>
      <c r="C6" s="19"/>
      <c r="D6" s="19"/>
      <c r="E6" s="19"/>
      <c r="F6" s="19"/>
      <c r="G6" s="19"/>
      <c r="H6" s="19"/>
      <c r="I6" s="19"/>
      <c r="J6" s="19"/>
      <c r="K6" s="19"/>
    </row>
    <row r="7" spans="1:11" x14ac:dyDescent="0.25">
      <c r="A7" s="1" t="s">
        <v>38</v>
      </c>
      <c r="B7" s="1" t="s">
        <v>182</v>
      </c>
      <c r="C7" s="1" t="s">
        <v>128</v>
      </c>
      <c r="D7" s="1">
        <v>2021</v>
      </c>
      <c r="E7" s="1">
        <v>2022</v>
      </c>
      <c r="F7" s="1">
        <v>2023</v>
      </c>
      <c r="G7" s="1">
        <v>2024</v>
      </c>
      <c r="H7" s="1" t="s">
        <v>184</v>
      </c>
      <c r="I7" s="1" t="s">
        <v>66</v>
      </c>
      <c r="J7" s="1" t="s">
        <v>185</v>
      </c>
      <c r="K7" s="1" t="s">
        <v>68</v>
      </c>
    </row>
    <row r="8" spans="1:11" x14ac:dyDescent="0.25">
      <c r="A8">
        <v>2.5</v>
      </c>
      <c r="B8" t="s">
        <v>188</v>
      </c>
      <c r="C8" t="s">
        <v>286</v>
      </c>
      <c r="D8">
        <v>219.5</v>
      </c>
      <c r="E8">
        <v>219.99</v>
      </c>
      <c r="F8">
        <v>200</v>
      </c>
      <c r="G8">
        <v>211.33</v>
      </c>
      <c r="H8" s="23">
        <f>SUM(G8-F8)</f>
        <v>11.330000000000013</v>
      </c>
      <c r="I8" s="12">
        <f>SUM(G8-F8)/F8</f>
        <v>5.6650000000000061E-2</v>
      </c>
      <c r="J8" s="23">
        <f>SUM(G8-D8)</f>
        <v>-8.1699999999999875</v>
      </c>
      <c r="K8" s="12">
        <f>SUM(G8-D8)/D8</f>
        <v>-3.7220956719817712E-2</v>
      </c>
    </row>
    <row r="9" spans="1:11" x14ac:dyDescent="0.25">
      <c r="A9">
        <v>2.5</v>
      </c>
      <c r="B9" t="s">
        <v>188</v>
      </c>
      <c r="C9" t="s">
        <v>131</v>
      </c>
      <c r="D9">
        <v>376.82</v>
      </c>
      <c r="E9">
        <v>392.6</v>
      </c>
      <c r="F9">
        <v>405.38</v>
      </c>
      <c r="G9">
        <v>408.72</v>
      </c>
      <c r="H9" s="23">
        <f>SUM(G9-F9)</f>
        <v>3.3400000000000318</v>
      </c>
      <c r="I9" s="12">
        <f>SUM(G9-F9)/F9</f>
        <v>8.2391829888007109E-3</v>
      </c>
      <c r="J9" s="23">
        <f>SUM(G9-D9)</f>
        <v>31.900000000000034</v>
      </c>
      <c r="K9" s="12">
        <f>SUM(G9-D9)/D9</f>
        <v>8.4655803832068457E-2</v>
      </c>
    </row>
    <row r="10" spans="1:11" x14ac:dyDescent="0.25">
      <c r="A10">
        <v>2.5</v>
      </c>
      <c r="B10" t="s">
        <v>188</v>
      </c>
      <c r="C10" t="s">
        <v>132</v>
      </c>
      <c r="D10">
        <v>624.6</v>
      </c>
      <c r="E10">
        <v>634.14</v>
      </c>
      <c r="F10">
        <v>632.66</v>
      </c>
      <c r="G10">
        <v>624.24</v>
      </c>
      <c r="H10" s="23">
        <f>SUM(G10-F10)</f>
        <v>-8.4199999999999591</v>
      </c>
      <c r="I10" s="12">
        <f>SUM(G10-F10)/F10</f>
        <v>-1.3308886289634178E-2</v>
      </c>
      <c r="J10" s="23">
        <f>SUM(G10-D10)</f>
        <v>-0.36000000000001364</v>
      </c>
      <c r="K10" s="12">
        <f>SUM(G10-D10)/D10</f>
        <v>-5.7636887608071346E-4</v>
      </c>
    </row>
    <row r="11" spans="1:11" x14ac:dyDescent="0.25">
      <c r="A11">
        <v>2.5</v>
      </c>
      <c r="B11" t="s">
        <v>188</v>
      </c>
      <c r="C11" t="s">
        <v>133</v>
      </c>
      <c r="D11">
        <v>857.86</v>
      </c>
      <c r="E11">
        <v>873.47</v>
      </c>
      <c r="F11">
        <v>871.58</v>
      </c>
      <c r="G11">
        <v>881.1</v>
      </c>
      <c r="H11" s="23">
        <f>SUM(G11-F11)</f>
        <v>9.5199999999999818</v>
      </c>
      <c r="I11" s="12">
        <f>SUM(G11-F11)/F11</f>
        <v>1.0922692122352487E-2</v>
      </c>
      <c r="J11" s="23">
        <f>SUM(G11-D11)</f>
        <v>23.240000000000009</v>
      </c>
      <c r="K11" s="12">
        <f>SUM(G11-D11)/D11</f>
        <v>2.709066747487936E-2</v>
      </c>
    </row>
    <row r="12" spans="1:11" x14ac:dyDescent="0.25">
      <c r="A12">
        <v>2.5</v>
      </c>
      <c r="B12" t="s">
        <v>188</v>
      </c>
      <c r="C12" t="s">
        <v>134</v>
      </c>
      <c r="D12" s="4">
        <v>1235.54</v>
      </c>
      <c r="E12" s="4">
        <v>1232.42</v>
      </c>
      <c r="F12" s="4">
        <v>1256.05</v>
      </c>
      <c r="G12" s="4">
        <v>1271.06</v>
      </c>
      <c r="H12" s="23">
        <f>SUM(G12-F12)</f>
        <v>15.009999999999991</v>
      </c>
      <c r="I12" s="12">
        <f>SUM(G12-F12)/F12</f>
        <v>1.1950161219696661E-2</v>
      </c>
      <c r="J12" s="23">
        <f>SUM(G12-D12)</f>
        <v>35.519999999999982</v>
      </c>
      <c r="K12" s="12">
        <f>SUM(G12-D12)/D12</f>
        <v>2.8748563381193633E-2</v>
      </c>
    </row>
    <row r="13" spans="1:11" x14ac:dyDescent="0.25">
      <c r="D13" s="3"/>
      <c r="E13" s="3"/>
      <c r="F13" s="3"/>
      <c r="G13" s="3"/>
    </row>
    <row r="14" spans="1:11" x14ac:dyDescent="0.25">
      <c r="A14" s="7" t="s">
        <v>287</v>
      </c>
      <c r="B14" s="19"/>
      <c r="C14" s="19"/>
      <c r="D14" s="17"/>
      <c r="E14" s="17"/>
      <c r="F14" s="17"/>
      <c r="G14" s="17"/>
      <c r="H14" s="19"/>
      <c r="I14" s="19"/>
      <c r="J14" s="19"/>
      <c r="K14" s="19"/>
    </row>
    <row r="15" spans="1:11" x14ac:dyDescent="0.25">
      <c r="A15" s="1" t="s">
        <v>38</v>
      </c>
      <c r="B15" s="1" t="s">
        <v>192</v>
      </c>
      <c r="C15" s="1" t="s">
        <v>193</v>
      </c>
      <c r="D15" s="1">
        <v>2021</v>
      </c>
      <c r="E15" s="1">
        <v>2022</v>
      </c>
      <c r="F15" s="1">
        <v>2023</v>
      </c>
      <c r="G15" s="1">
        <v>2024</v>
      </c>
      <c r="H15" s="1" t="s">
        <v>74</v>
      </c>
      <c r="I15" s="1" t="s">
        <v>66</v>
      </c>
      <c r="J15" s="1" t="s">
        <v>75</v>
      </c>
      <c r="K15" s="1" t="s">
        <v>68</v>
      </c>
    </row>
    <row r="16" spans="1:11" x14ac:dyDescent="0.25">
      <c r="A16">
        <v>14.7</v>
      </c>
      <c r="B16" t="s">
        <v>128</v>
      </c>
      <c r="C16" t="s">
        <v>286</v>
      </c>
      <c r="D16" s="3">
        <v>1.1560999999999999</v>
      </c>
      <c r="E16" s="3">
        <v>1.3183</v>
      </c>
      <c r="F16" s="3">
        <v>1.4212</v>
      </c>
      <c r="G16" s="5">
        <v>1.6555</v>
      </c>
      <c r="H16" s="5">
        <f>SUM(G16-F16)</f>
        <v>0.23429999999999995</v>
      </c>
      <c r="I16" s="5">
        <f>SUM(G16-F16)/F16</f>
        <v>0.16486068111455104</v>
      </c>
      <c r="J16" s="5">
        <f>SUM(G16-D16)</f>
        <v>0.49940000000000007</v>
      </c>
      <c r="K16" s="5">
        <f>SUM(G16-D16)/D16</f>
        <v>0.43196955280685073</v>
      </c>
    </row>
    <row r="17" spans="1:11" x14ac:dyDescent="0.25">
      <c r="A17">
        <v>14.7</v>
      </c>
      <c r="B17" t="s">
        <v>128</v>
      </c>
      <c r="C17" t="s">
        <v>131</v>
      </c>
      <c r="D17" s="3">
        <v>1.1160000000000001</v>
      </c>
      <c r="E17" s="3">
        <v>1.0766</v>
      </c>
      <c r="F17" s="3">
        <v>1.0795999999999999</v>
      </c>
      <c r="G17" s="5">
        <v>1.0842000000000001</v>
      </c>
      <c r="H17" s="5">
        <f>SUM(G17-F17)</f>
        <v>4.6000000000001595E-3</v>
      </c>
      <c r="I17" s="5">
        <f>SUM(G17-F17)/F17</f>
        <v>4.2608373471657648E-3</v>
      </c>
      <c r="J17" s="5">
        <f>SUM(G17-D17)</f>
        <v>-3.180000000000005E-2</v>
      </c>
      <c r="K17" s="5">
        <f>SUM(G17-D17)/D17</f>
        <v>-2.8494623655914021E-2</v>
      </c>
    </row>
    <row r="18" spans="1:11" x14ac:dyDescent="0.25">
      <c r="A18">
        <v>14.7</v>
      </c>
      <c r="B18" t="s">
        <v>128</v>
      </c>
      <c r="C18" t="s">
        <v>132</v>
      </c>
      <c r="D18" s="3">
        <v>1.0281</v>
      </c>
      <c r="E18" s="3">
        <v>1.0317000000000001</v>
      </c>
      <c r="F18" s="3">
        <v>1.0504</v>
      </c>
      <c r="G18" s="5">
        <v>1.0608</v>
      </c>
      <c r="H18" s="5">
        <f>SUM(G18-F18)</f>
        <v>1.0399999999999965E-2</v>
      </c>
      <c r="I18" s="5">
        <f>SUM(G18-F18)/F18</f>
        <v>9.9009900990098682E-3</v>
      </c>
      <c r="J18" s="5">
        <f>SUM(G18-D18)</f>
        <v>3.2699999999999951E-2</v>
      </c>
      <c r="K18" s="5">
        <f>SUM(G18-D18)/D18</f>
        <v>3.180624452874229E-2</v>
      </c>
    </row>
    <row r="19" spans="1:11" x14ac:dyDescent="0.25">
      <c r="A19">
        <v>14.7</v>
      </c>
      <c r="B19" t="s">
        <v>128</v>
      </c>
      <c r="C19" t="s">
        <v>133</v>
      </c>
      <c r="D19" s="3">
        <v>1.0239</v>
      </c>
      <c r="E19" s="3">
        <v>1.0296000000000001</v>
      </c>
      <c r="F19" s="3">
        <v>1.0378000000000001</v>
      </c>
      <c r="G19" s="5">
        <v>1.03</v>
      </c>
      <c r="H19" s="5">
        <f>SUM(G19-F19)</f>
        <v>-7.8000000000000291E-3</v>
      </c>
      <c r="I19" s="5">
        <f>SUM(G19-F19)/F19</f>
        <v>-7.5158990171516945E-3</v>
      </c>
      <c r="J19" s="5">
        <f>SUM(G19-D19)</f>
        <v>6.0999999999999943E-3</v>
      </c>
      <c r="K19" s="5">
        <f>SUM(G19-D19)/D19</f>
        <v>5.9576130481492273E-3</v>
      </c>
    </row>
    <row r="20" spans="1:11" x14ac:dyDescent="0.25">
      <c r="A20">
        <v>14.7</v>
      </c>
      <c r="B20" t="s">
        <v>128</v>
      </c>
      <c r="C20" t="s">
        <v>134</v>
      </c>
      <c r="D20" s="3">
        <v>1.0246</v>
      </c>
      <c r="E20" s="3">
        <v>1.0228999999999999</v>
      </c>
      <c r="F20" s="3">
        <v>1.0419</v>
      </c>
      <c r="G20" s="5">
        <v>1.0439000000000001</v>
      </c>
      <c r="H20" s="5">
        <f>SUM(G20-F20)</f>
        <v>2.0000000000000018E-3</v>
      </c>
      <c r="I20" s="5">
        <f>SUM(G20-F20)/F20</f>
        <v>1.9195700163163467E-3</v>
      </c>
      <c r="J20" s="5">
        <f>SUM(G20-D20)</f>
        <v>1.9300000000000095E-2</v>
      </c>
      <c r="K20" s="5">
        <f>SUM(G20-D20)/D20</f>
        <v>1.8836619168456078E-2</v>
      </c>
    </row>
    <row r="21" spans="1:11" x14ac:dyDescent="0.25">
      <c r="D21" s="3"/>
      <c r="E21" s="3"/>
      <c r="F21" s="3"/>
      <c r="G21" s="3"/>
    </row>
    <row r="22" spans="1:11" ht="18.75" x14ac:dyDescent="0.3">
      <c r="A22" s="46" t="s">
        <v>195</v>
      </c>
      <c r="D22" s="3"/>
      <c r="E22" s="3"/>
      <c r="F22" s="3"/>
      <c r="G22" s="3"/>
    </row>
    <row r="23" spans="1:11" x14ac:dyDescent="0.25">
      <c r="D23" s="3"/>
      <c r="E23" s="3"/>
      <c r="F23" s="3"/>
      <c r="G23" s="3"/>
    </row>
    <row r="24" spans="1:11" x14ac:dyDescent="0.25">
      <c r="A24" s="7" t="s">
        <v>288</v>
      </c>
      <c r="B24" s="11"/>
      <c r="C24" s="11"/>
      <c r="D24" s="11"/>
      <c r="E24" s="11"/>
      <c r="F24" s="11"/>
      <c r="G24" s="11"/>
      <c r="H24" s="19"/>
      <c r="I24" s="19"/>
      <c r="J24" s="19"/>
      <c r="K24" s="19"/>
    </row>
    <row r="25" spans="1:11" x14ac:dyDescent="0.25">
      <c r="A25" s="1" t="s">
        <v>38</v>
      </c>
      <c r="B25" s="1" t="s">
        <v>226</v>
      </c>
      <c r="C25" s="1" t="s">
        <v>289</v>
      </c>
      <c r="D25" s="1">
        <v>2021</v>
      </c>
      <c r="E25" s="1">
        <v>2022</v>
      </c>
      <c r="F25" s="1">
        <v>2023</v>
      </c>
      <c r="G25" s="1">
        <v>2024</v>
      </c>
      <c r="H25" s="1" t="s">
        <v>74</v>
      </c>
      <c r="I25" s="1" t="s">
        <v>66</v>
      </c>
      <c r="J25" s="1" t="s">
        <v>75</v>
      </c>
      <c r="K25" s="1" t="s">
        <v>68</v>
      </c>
    </row>
    <row r="26" spans="1:11" x14ac:dyDescent="0.25">
      <c r="A26">
        <v>4.7</v>
      </c>
      <c r="B26" t="s">
        <v>198</v>
      </c>
      <c r="C26" t="s">
        <v>286</v>
      </c>
      <c r="D26" s="3">
        <v>0.44440000000000002</v>
      </c>
      <c r="E26" s="3">
        <v>0.47949999999999998</v>
      </c>
      <c r="F26" s="3">
        <v>0.74809999999999999</v>
      </c>
      <c r="G26" s="3">
        <v>0.81079999999999997</v>
      </c>
      <c r="H26" s="5">
        <f>SUM(G26-F26)</f>
        <v>6.2699999999999978E-2</v>
      </c>
      <c r="I26" s="5">
        <f>SUM(G26-F26)/F26</f>
        <v>8.3812324555540677E-2</v>
      </c>
      <c r="J26" s="5">
        <f>SUM(G26-D26)</f>
        <v>0.36639999999999995</v>
      </c>
      <c r="K26" s="5">
        <f>SUM(G26-D26)/D26</f>
        <v>0.82448244824482431</v>
      </c>
    </row>
    <row r="27" spans="1:11" x14ac:dyDescent="0.25">
      <c r="A27">
        <v>4.7</v>
      </c>
      <c r="B27" t="s">
        <v>198</v>
      </c>
      <c r="C27" t="s">
        <v>131</v>
      </c>
      <c r="D27" s="3">
        <v>0.4224</v>
      </c>
      <c r="E27" s="3">
        <v>0.38490000000000002</v>
      </c>
      <c r="F27" s="3">
        <v>0.37859999999999999</v>
      </c>
      <c r="G27" s="3">
        <v>0.3725</v>
      </c>
      <c r="H27" s="5">
        <f>SUM(G27-F27)</f>
        <v>-6.0999999999999943E-3</v>
      </c>
      <c r="I27" s="5">
        <f>SUM(G27-F27)/F27</f>
        <v>-1.6111991547807698E-2</v>
      </c>
      <c r="J27" s="5">
        <f>SUM(G27-D27)</f>
        <v>-4.99E-2</v>
      </c>
      <c r="K27" s="5">
        <f>SUM(G27-D27)/D27</f>
        <v>-0.1181344696969697</v>
      </c>
    </row>
    <row r="28" spans="1:11" x14ac:dyDescent="0.25">
      <c r="A28">
        <v>4.7</v>
      </c>
      <c r="B28" t="s">
        <v>198</v>
      </c>
      <c r="C28" t="s">
        <v>132</v>
      </c>
      <c r="D28" s="3">
        <v>0.33579999999999999</v>
      </c>
      <c r="E28" s="3">
        <v>0.38250000000000001</v>
      </c>
      <c r="F28" s="3">
        <v>0.39979999999999999</v>
      </c>
      <c r="G28" s="3">
        <v>0.41439999999999999</v>
      </c>
      <c r="H28" s="5">
        <f>SUM(G28-F28)</f>
        <v>1.4600000000000002E-2</v>
      </c>
      <c r="I28" s="5">
        <f>SUM(G28-F28)/F28</f>
        <v>3.6518259129564787E-2</v>
      </c>
      <c r="J28" s="5">
        <f>SUM(G28-D28)</f>
        <v>7.8600000000000003E-2</v>
      </c>
      <c r="K28" s="5">
        <f>SUM(G28-D28)/D28</f>
        <v>0.23406789755807031</v>
      </c>
    </row>
    <row r="29" spans="1:11" x14ac:dyDescent="0.25">
      <c r="A29">
        <v>4.7</v>
      </c>
      <c r="B29" t="s">
        <v>198</v>
      </c>
      <c r="C29" t="s">
        <v>133</v>
      </c>
      <c r="D29" s="3">
        <v>0.40560000000000002</v>
      </c>
      <c r="E29" s="3">
        <v>0.38500000000000001</v>
      </c>
      <c r="F29" s="3">
        <v>0.36870000000000003</v>
      </c>
      <c r="G29" s="3">
        <v>0.38019999999999998</v>
      </c>
      <c r="H29" s="5">
        <f>SUM(G29-F29)</f>
        <v>1.1499999999999955E-2</v>
      </c>
      <c r="I29" s="5">
        <f>SUM(G29-F29)/F29</f>
        <v>3.1190669921345143E-2</v>
      </c>
      <c r="J29" s="5">
        <f>SUM(G29-D29)</f>
        <v>-2.5400000000000034E-2</v>
      </c>
      <c r="K29" s="5">
        <f>SUM(G29-D29)/D29</f>
        <v>-6.2623274161735784E-2</v>
      </c>
    </row>
    <row r="30" spans="1:11" x14ac:dyDescent="0.25">
      <c r="A30">
        <v>4.7</v>
      </c>
      <c r="B30" t="s">
        <v>198</v>
      </c>
      <c r="C30" t="s">
        <v>134</v>
      </c>
      <c r="D30" s="3">
        <v>0.3705</v>
      </c>
      <c r="E30" s="3">
        <v>0.3795</v>
      </c>
      <c r="F30" s="3">
        <v>0.39739999999999998</v>
      </c>
      <c r="G30" s="3">
        <v>0.40329999999999999</v>
      </c>
      <c r="H30" s="5">
        <f>SUM(G30-F30)</f>
        <v>5.9000000000000163E-3</v>
      </c>
      <c r="I30" s="5">
        <f>SUM(G30-F30)/F30</f>
        <v>1.4846502264720727E-2</v>
      </c>
      <c r="J30" s="5">
        <f>SUM(G30-D30)</f>
        <v>3.2799999999999996E-2</v>
      </c>
      <c r="K30" s="5">
        <f>SUM(G30-D30)/D30</f>
        <v>8.8529014844804313E-2</v>
      </c>
    </row>
    <row r="31" spans="1:11" x14ac:dyDescent="0.25">
      <c r="D31" s="3"/>
      <c r="E31" s="3"/>
      <c r="F31" s="3"/>
      <c r="G31" s="3"/>
    </row>
    <row r="32" spans="1:11" x14ac:dyDescent="0.25">
      <c r="A32" s="7" t="s">
        <v>290</v>
      </c>
      <c r="B32" s="11"/>
      <c r="C32" s="11"/>
      <c r="D32" s="11"/>
      <c r="E32" s="11"/>
      <c r="F32" s="11"/>
      <c r="G32" s="11"/>
      <c r="H32" s="19"/>
      <c r="I32" s="19"/>
      <c r="J32" s="19"/>
      <c r="K32" s="19"/>
    </row>
    <row r="33" spans="1:11" x14ac:dyDescent="0.25">
      <c r="A33" s="1" t="s">
        <v>38</v>
      </c>
      <c r="B33" s="1" t="s">
        <v>226</v>
      </c>
      <c r="C33" s="1" t="s">
        <v>289</v>
      </c>
      <c r="D33" s="1">
        <v>2021</v>
      </c>
      <c r="E33" s="1">
        <v>2022</v>
      </c>
      <c r="F33" s="1">
        <v>2023</v>
      </c>
      <c r="G33" s="1">
        <v>2024</v>
      </c>
      <c r="H33" s="1" t="s">
        <v>74</v>
      </c>
      <c r="I33" s="1" t="s">
        <v>66</v>
      </c>
      <c r="J33" s="1" t="s">
        <v>75</v>
      </c>
      <c r="K33" s="1" t="s">
        <v>68</v>
      </c>
    </row>
    <row r="34" spans="1:11" x14ac:dyDescent="0.25">
      <c r="A34">
        <v>5.7</v>
      </c>
      <c r="B34" t="s">
        <v>200</v>
      </c>
      <c r="C34" t="s">
        <v>286</v>
      </c>
      <c r="D34" s="3">
        <v>0.37380000000000002</v>
      </c>
      <c r="E34" s="3">
        <v>0.4</v>
      </c>
      <c r="F34" s="3">
        <v>0.49170000000000003</v>
      </c>
      <c r="G34" s="3">
        <v>0.51859999999999995</v>
      </c>
      <c r="H34" s="5">
        <f>SUM(G34-F34)</f>
        <v>2.6899999999999924E-2</v>
      </c>
      <c r="I34" s="5">
        <f>SUM(G34-F34)/F34</f>
        <v>5.4708155379296158E-2</v>
      </c>
      <c r="J34" s="5">
        <f>SUM(G34-D34)</f>
        <v>0.14479999999999993</v>
      </c>
      <c r="K34" s="5">
        <f>SUM(G34-D34)/D34</f>
        <v>0.38737292669876916</v>
      </c>
    </row>
    <row r="35" spans="1:11" x14ac:dyDescent="0.25">
      <c r="A35">
        <v>5.7</v>
      </c>
      <c r="B35" t="s">
        <v>200</v>
      </c>
      <c r="C35" t="s">
        <v>131</v>
      </c>
      <c r="D35" s="3">
        <v>0.21410000000000001</v>
      </c>
      <c r="E35" s="3">
        <v>0.23280000000000001</v>
      </c>
      <c r="F35" s="3">
        <v>0.25509999999999999</v>
      </c>
      <c r="G35" s="3">
        <v>0.25</v>
      </c>
      <c r="H35" s="5">
        <f>SUM(G35-F35)</f>
        <v>-5.0999999999999934E-3</v>
      </c>
      <c r="I35" s="5">
        <f>SUM(G35-F35)/F35</f>
        <v>-1.9992159937279472E-2</v>
      </c>
      <c r="J35" s="5">
        <f>SUM(G35-D35)</f>
        <v>3.5899999999999987E-2</v>
      </c>
      <c r="K35" s="5">
        <f>SUM(G35-D35)/D35</f>
        <v>0.16767865483418956</v>
      </c>
    </row>
    <row r="36" spans="1:11" x14ac:dyDescent="0.25">
      <c r="A36">
        <v>5.7</v>
      </c>
      <c r="B36" t="s">
        <v>200</v>
      </c>
      <c r="C36" t="s">
        <v>132</v>
      </c>
      <c r="D36" s="3">
        <v>0.2253</v>
      </c>
      <c r="E36" s="3">
        <v>0.21099999999999999</v>
      </c>
      <c r="F36" s="3">
        <v>0.20910000000000001</v>
      </c>
      <c r="G36" s="3">
        <v>0.20830000000000001</v>
      </c>
      <c r="H36" s="5">
        <f>SUM(G36-F36)</f>
        <v>-7.9999999999999516E-4</v>
      </c>
      <c r="I36" s="5">
        <f>SUM(G36-F36)/F36</f>
        <v>-3.8259206121472747E-3</v>
      </c>
      <c r="J36" s="5">
        <f>SUM(G36-D36)</f>
        <v>-1.6999999999999987E-2</v>
      </c>
      <c r="K36" s="5">
        <f>SUM(G36-D36)/D36</f>
        <v>-7.5454948956946238E-2</v>
      </c>
    </row>
    <row r="37" spans="1:11" x14ac:dyDescent="0.25">
      <c r="A37">
        <v>5.7</v>
      </c>
      <c r="B37" t="s">
        <v>200</v>
      </c>
      <c r="C37" t="s">
        <v>133</v>
      </c>
      <c r="D37" s="3">
        <v>0.19</v>
      </c>
      <c r="E37" s="3">
        <v>0.185</v>
      </c>
      <c r="F37" s="3">
        <v>0.1925</v>
      </c>
      <c r="G37" s="3">
        <v>0.19570000000000001</v>
      </c>
      <c r="H37" s="5">
        <f>SUM(G37-F37)</f>
        <v>3.2000000000000084E-3</v>
      </c>
      <c r="I37" s="5">
        <f>SUM(G37-F37)/F37</f>
        <v>1.6623376623376665E-2</v>
      </c>
      <c r="J37" s="5">
        <f>SUM(G37-D37)</f>
        <v>5.7000000000000106E-3</v>
      </c>
      <c r="K37" s="5">
        <f>SUM(G37-D37)/D37</f>
        <v>3.0000000000000054E-2</v>
      </c>
    </row>
    <row r="38" spans="1:11" x14ac:dyDescent="0.25">
      <c r="A38">
        <v>5.7</v>
      </c>
      <c r="B38" t="s">
        <v>200</v>
      </c>
      <c r="C38" t="s">
        <v>134</v>
      </c>
      <c r="D38" s="3">
        <v>0.16159999999999999</v>
      </c>
      <c r="E38" s="3">
        <v>0.1787</v>
      </c>
      <c r="F38" s="3">
        <v>0.20069999999999999</v>
      </c>
      <c r="G38" s="3">
        <v>0.19719999999999999</v>
      </c>
      <c r="H38" s="5">
        <f>SUM(G38-F38)</f>
        <v>-3.5000000000000031E-3</v>
      </c>
      <c r="I38" s="5">
        <f>SUM(G38-F38)/F38</f>
        <v>-1.743896362730445E-2</v>
      </c>
      <c r="J38" s="5">
        <f>SUM(G38-D38)</f>
        <v>3.5599999999999993E-2</v>
      </c>
      <c r="K38" s="5">
        <f>SUM(G38-D38)/D38</f>
        <v>0.22029702970297027</v>
      </c>
    </row>
    <row r="39" spans="1:11" x14ac:dyDescent="0.25">
      <c r="D39" s="3"/>
      <c r="E39" s="3"/>
      <c r="F39" s="3"/>
      <c r="G39" s="3"/>
    </row>
    <row r="40" spans="1:11" x14ac:dyDescent="0.25">
      <c r="A40" s="7" t="s">
        <v>291</v>
      </c>
      <c r="B40" s="11"/>
      <c r="C40" s="11"/>
      <c r="D40" s="11"/>
      <c r="E40" s="11"/>
      <c r="F40" s="11"/>
      <c r="G40" s="11"/>
      <c r="H40" s="19"/>
      <c r="I40" s="19"/>
      <c r="J40" s="19"/>
      <c r="K40" s="19"/>
    </row>
    <row r="41" spans="1:11" x14ac:dyDescent="0.25">
      <c r="A41" s="1" t="s">
        <v>38</v>
      </c>
      <c r="B41" s="1" t="s">
        <v>226</v>
      </c>
      <c r="C41" s="1" t="s">
        <v>289</v>
      </c>
      <c r="D41" s="1">
        <v>2021</v>
      </c>
      <c r="E41" s="1">
        <v>2022</v>
      </c>
      <c r="F41" s="1">
        <v>2023</v>
      </c>
      <c r="G41" s="1">
        <v>2024</v>
      </c>
      <c r="H41" s="1" t="s">
        <v>74</v>
      </c>
      <c r="I41" s="1" t="s">
        <v>66</v>
      </c>
      <c r="J41" s="1" t="s">
        <v>75</v>
      </c>
      <c r="K41" s="1" t="s">
        <v>68</v>
      </c>
    </row>
    <row r="42" spans="1:11" x14ac:dyDescent="0.25">
      <c r="A42">
        <v>6.7</v>
      </c>
      <c r="B42" t="s">
        <v>202</v>
      </c>
      <c r="C42" t="s">
        <v>286</v>
      </c>
      <c r="D42" s="3">
        <v>0.13819999999999999</v>
      </c>
      <c r="E42" s="3">
        <v>0.12690000000000001</v>
      </c>
      <c r="F42" s="3">
        <v>0.2626</v>
      </c>
      <c r="G42" s="3">
        <v>0.1709</v>
      </c>
      <c r="H42" s="5">
        <f>SUM(G42-F42)</f>
        <v>-9.1700000000000004E-2</v>
      </c>
      <c r="I42" s="5">
        <f>SUM(G42-F42)/F42</f>
        <v>-0.34920030464584922</v>
      </c>
      <c r="J42" s="5">
        <f>SUM(G42-D42)</f>
        <v>3.2700000000000007E-2</v>
      </c>
      <c r="K42" s="5">
        <f>SUM(G42-D42)/D42</f>
        <v>0.23661360347322727</v>
      </c>
    </row>
    <row r="43" spans="1:11" x14ac:dyDescent="0.25">
      <c r="A43">
        <v>6.7</v>
      </c>
      <c r="B43" t="s">
        <v>202</v>
      </c>
      <c r="C43" t="s">
        <v>131</v>
      </c>
      <c r="D43" s="3">
        <v>7.7299999999999994E-2</v>
      </c>
      <c r="E43" s="3">
        <v>7.4899999999999994E-2</v>
      </c>
      <c r="F43" s="3">
        <v>7.46E-2</v>
      </c>
      <c r="G43" s="3">
        <v>7.4399999999999994E-2</v>
      </c>
      <c r="H43" s="5">
        <f>SUM(G43-F43)</f>
        <v>-2.0000000000000573E-4</v>
      </c>
      <c r="I43" s="5">
        <f>SUM(G43-F43)/F43</f>
        <v>-2.6809651474531599E-3</v>
      </c>
      <c r="J43" s="5">
        <f>SUM(G43-D43)</f>
        <v>-2.8999999999999998E-3</v>
      </c>
      <c r="K43" s="5">
        <f>SUM(G43-D43)/D43</f>
        <v>-3.7516170763260026E-2</v>
      </c>
    </row>
    <row r="44" spans="1:11" x14ac:dyDescent="0.25">
      <c r="A44">
        <v>6.7</v>
      </c>
      <c r="B44" t="s">
        <v>202</v>
      </c>
      <c r="C44" t="s">
        <v>132</v>
      </c>
      <c r="D44" s="3">
        <v>6.3200000000000006E-2</v>
      </c>
      <c r="E44" s="3">
        <v>6.3500000000000001E-2</v>
      </c>
      <c r="F44" s="3">
        <v>6.1699999999999998E-2</v>
      </c>
      <c r="G44" s="3">
        <v>6.4799999999999996E-2</v>
      </c>
      <c r="H44" s="5">
        <f>SUM(G44-F44)</f>
        <v>3.0999999999999986E-3</v>
      </c>
      <c r="I44" s="5">
        <f>SUM(G44-F44)/F44</f>
        <v>5.0243111831442443E-2</v>
      </c>
      <c r="J44" s="5">
        <f>SUM(G44-D44)</f>
        <v>1.5999999999999903E-3</v>
      </c>
      <c r="K44" s="5">
        <f>SUM(G44-D44)/D44</f>
        <v>2.5316455696202375E-2</v>
      </c>
    </row>
    <row r="45" spans="1:11" x14ac:dyDescent="0.25">
      <c r="A45">
        <v>6.7</v>
      </c>
      <c r="B45" t="s">
        <v>202</v>
      </c>
      <c r="C45" t="s">
        <v>133</v>
      </c>
      <c r="D45" s="3">
        <v>5.6399999999999999E-2</v>
      </c>
      <c r="E45" s="3">
        <v>5.33E-2</v>
      </c>
      <c r="F45" s="3">
        <v>5.1400000000000001E-2</v>
      </c>
      <c r="G45" s="3">
        <v>5.5399999999999998E-2</v>
      </c>
      <c r="H45" s="5">
        <f>SUM(G45-F45)</f>
        <v>3.9999999999999966E-3</v>
      </c>
      <c r="I45" s="5">
        <f>SUM(G45-F45)/F45</f>
        <v>7.7821011673151683E-2</v>
      </c>
      <c r="J45" s="5">
        <f>SUM(G45-D45)</f>
        <v>-1.0000000000000009E-3</v>
      </c>
      <c r="K45" s="5">
        <f>SUM(G45-D45)/D45</f>
        <v>-1.7730496453900724E-2</v>
      </c>
    </row>
    <row r="46" spans="1:11" x14ac:dyDescent="0.25">
      <c r="A46">
        <v>6.7</v>
      </c>
      <c r="B46" t="s">
        <v>202</v>
      </c>
      <c r="C46" t="s">
        <v>134</v>
      </c>
      <c r="D46" s="3">
        <v>4.0099999999999997E-2</v>
      </c>
      <c r="E46" s="3">
        <v>4.1200000000000001E-2</v>
      </c>
      <c r="F46" s="3">
        <v>4.0399999999999998E-2</v>
      </c>
      <c r="G46" s="3">
        <v>4.4499999999999998E-2</v>
      </c>
      <c r="H46" s="5">
        <f>SUM(G46-F46)</f>
        <v>4.0999999999999995E-3</v>
      </c>
      <c r="I46" s="5">
        <f>SUM(G46-F46)/F46</f>
        <v>0.10148514851485148</v>
      </c>
      <c r="J46" s="5">
        <f>SUM(G46-D46)</f>
        <v>4.4000000000000011E-3</v>
      </c>
      <c r="K46" s="5">
        <f>SUM(G46-D46)/D46</f>
        <v>0.1097256857855362</v>
      </c>
    </row>
    <row r="48" spans="1:11" x14ac:dyDescent="0.25">
      <c r="A48" s="7" t="s">
        <v>292</v>
      </c>
      <c r="B48" s="11"/>
      <c r="C48" s="11"/>
      <c r="D48" s="11"/>
      <c r="E48" s="11"/>
      <c r="F48" s="11"/>
      <c r="G48" s="11"/>
      <c r="H48" s="19"/>
      <c r="I48" s="19"/>
      <c r="J48" s="19"/>
      <c r="K48" s="19"/>
    </row>
    <row r="49" spans="1:11" x14ac:dyDescent="0.25">
      <c r="A49" s="1" t="s">
        <v>38</v>
      </c>
      <c r="B49" s="1" t="s">
        <v>226</v>
      </c>
      <c r="C49" s="1" t="s">
        <v>289</v>
      </c>
      <c r="D49" s="1">
        <v>2021</v>
      </c>
      <c r="E49" s="1">
        <v>2022</v>
      </c>
      <c r="F49" s="1">
        <v>2023</v>
      </c>
      <c r="G49" s="1">
        <v>2024</v>
      </c>
      <c r="H49" s="1" t="s">
        <v>74</v>
      </c>
      <c r="I49" s="1" t="s">
        <v>66</v>
      </c>
      <c r="J49" s="1" t="s">
        <v>75</v>
      </c>
      <c r="K49" s="1" t="s">
        <v>68</v>
      </c>
    </row>
    <row r="50" spans="1:11" x14ac:dyDescent="0.25">
      <c r="A50">
        <v>7.7</v>
      </c>
      <c r="B50" t="s">
        <v>204</v>
      </c>
      <c r="C50" t="s">
        <v>286</v>
      </c>
      <c r="D50" s="3">
        <v>0.186</v>
      </c>
      <c r="E50" s="3">
        <v>0.1993</v>
      </c>
      <c r="F50" s="3">
        <v>0.23380000000000001</v>
      </c>
      <c r="G50" s="3">
        <v>0.25509999999999999</v>
      </c>
      <c r="H50" s="5">
        <f>SUM(G50-F50)</f>
        <v>2.1299999999999986E-2</v>
      </c>
      <c r="I50" s="5">
        <f>SUM(G50-F50)/F50</f>
        <v>9.1103507271171877E-2</v>
      </c>
      <c r="J50" s="5">
        <f>SUM(G50-D50)</f>
        <v>6.9099999999999995E-2</v>
      </c>
      <c r="K50" s="5">
        <f>SUM(G50-D50)/D50</f>
        <v>0.37150537634408598</v>
      </c>
    </row>
    <row r="51" spans="1:11" x14ac:dyDescent="0.25">
      <c r="A51">
        <v>7.7</v>
      </c>
      <c r="B51" t="s">
        <v>204</v>
      </c>
      <c r="C51" t="s">
        <v>131</v>
      </c>
      <c r="D51" s="3">
        <v>0.105</v>
      </c>
      <c r="E51" s="3">
        <v>0.1019</v>
      </c>
      <c r="F51" s="3">
        <v>0.10050000000000001</v>
      </c>
      <c r="G51" s="3">
        <v>9.8699999999999996E-2</v>
      </c>
      <c r="H51" s="5">
        <f>SUM(G51-F51)</f>
        <v>-1.8000000000000099E-3</v>
      </c>
      <c r="I51" s="5">
        <f>SUM(G51-F51)/F51</f>
        <v>-1.7910447761194128E-2</v>
      </c>
      <c r="J51" s="5">
        <f>SUM(G51-D51)</f>
        <v>-6.3E-3</v>
      </c>
      <c r="K51" s="5">
        <f>SUM(G51-D51)/D51</f>
        <v>-6.0000000000000005E-2</v>
      </c>
    </row>
    <row r="52" spans="1:11" x14ac:dyDescent="0.25">
      <c r="A52">
        <v>7.7</v>
      </c>
      <c r="B52" t="s">
        <v>204</v>
      </c>
      <c r="C52" t="s">
        <v>132</v>
      </c>
      <c r="D52" s="3">
        <v>8.0100000000000005E-2</v>
      </c>
      <c r="E52" s="3">
        <v>7.9000000000000001E-2</v>
      </c>
      <c r="F52" s="3">
        <v>7.9500000000000001E-2</v>
      </c>
      <c r="G52" s="3">
        <v>8.0199999999999994E-2</v>
      </c>
      <c r="H52" s="5">
        <f>SUM(G52-F52)</f>
        <v>6.999999999999923E-4</v>
      </c>
      <c r="I52" s="5">
        <f>SUM(G52-F52)/F52</f>
        <v>8.8050314465407831E-3</v>
      </c>
      <c r="J52" s="5">
        <f>SUM(G52-D52)</f>
        <v>9.9999999999988987E-5</v>
      </c>
      <c r="K52" s="5">
        <f>SUM(G52-D52)/D52</f>
        <v>1.2484394506865042E-3</v>
      </c>
    </row>
    <row r="53" spans="1:11" x14ac:dyDescent="0.25">
      <c r="A53">
        <v>7.7</v>
      </c>
      <c r="B53" t="s">
        <v>204</v>
      </c>
      <c r="C53" t="s">
        <v>133</v>
      </c>
      <c r="D53" s="3">
        <v>5.8500000000000003E-2</v>
      </c>
      <c r="E53" s="3">
        <v>6.9199999999999998E-2</v>
      </c>
      <c r="F53" s="3">
        <v>6.9400000000000003E-2</v>
      </c>
      <c r="G53" s="3">
        <v>6.8400000000000002E-2</v>
      </c>
      <c r="H53" s="5">
        <f>SUM(G53-F53)</f>
        <v>-1.0000000000000009E-3</v>
      </c>
      <c r="I53" s="5">
        <f>SUM(G53-F53)/F53</f>
        <v>-1.4409221902017303E-2</v>
      </c>
      <c r="J53" s="5">
        <f>SUM(G53-D53)</f>
        <v>9.8999999999999991E-3</v>
      </c>
      <c r="K53" s="5">
        <f>SUM(G53-D53)/D53</f>
        <v>0.16923076923076921</v>
      </c>
    </row>
    <row r="54" spans="1:11" x14ac:dyDescent="0.25">
      <c r="A54">
        <v>7.7</v>
      </c>
      <c r="B54" t="s">
        <v>204</v>
      </c>
      <c r="C54" t="s">
        <v>134</v>
      </c>
      <c r="D54" s="3">
        <v>5.2999999999999999E-2</v>
      </c>
      <c r="E54" s="3">
        <v>5.8000000000000003E-2</v>
      </c>
      <c r="F54" s="3">
        <v>6.3899999999999998E-2</v>
      </c>
      <c r="G54" s="3">
        <v>6.3299999999999995E-2</v>
      </c>
      <c r="H54" s="5">
        <f>SUM(G54-F54)</f>
        <v>-6.0000000000000331E-4</v>
      </c>
      <c r="I54" s="5">
        <f>SUM(G54-F54)/F54</f>
        <v>-9.3896713615023997E-3</v>
      </c>
      <c r="J54" s="5">
        <f>SUM(G54-D54)</f>
        <v>1.0299999999999997E-2</v>
      </c>
      <c r="K54" s="5">
        <f>SUM(G54-D54)/D54</f>
        <v>0.19433962264150936</v>
      </c>
    </row>
    <row r="55" spans="1:11" x14ac:dyDescent="0.25">
      <c r="D55" s="3"/>
      <c r="E55" s="3"/>
      <c r="F55" s="3"/>
      <c r="G55" s="3"/>
    </row>
    <row r="56" spans="1:11" x14ac:dyDescent="0.25">
      <c r="A56" s="7" t="s">
        <v>293</v>
      </c>
      <c r="B56" s="19"/>
      <c r="C56" s="19"/>
      <c r="D56" s="19"/>
      <c r="E56" s="19"/>
      <c r="F56" s="19"/>
      <c r="G56" s="19"/>
      <c r="H56" s="19"/>
      <c r="I56" s="19"/>
      <c r="J56" s="19"/>
      <c r="K56" s="19"/>
    </row>
    <row r="57" spans="1:11" x14ac:dyDescent="0.25">
      <c r="A57" s="1" t="s">
        <v>38</v>
      </c>
      <c r="B57" s="1" t="s">
        <v>226</v>
      </c>
      <c r="C57" s="1" t="s">
        <v>289</v>
      </c>
      <c r="D57" s="1">
        <v>2021</v>
      </c>
      <c r="E57" s="1">
        <v>2022</v>
      </c>
      <c r="F57" s="1">
        <v>2023</v>
      </c>
      <c r="G57" s="1">
        <v>2024</v>
      </c>
      <c r="H57" s="1" t="s">
        <v>74</v>
      </c>
      <c r="I57" s="1" t="s">
        <v>66</v>
      </c>
      <c r="J57" s="1" t="s">
        <v>75</v>
      </c>
      <c r="K57" s="1" t="s">
        <v>68</v>
      </c>
    </row>
    <row r="58" spans="1:11" x14ac:dyDescent="0.25">
      <c r="A58">
        <v>8.6999999999999993</v>
      </c>
      <c r="B58" t="s">
        <v>280</v>
      </c>
      <c r="C58" t="s">
        <v>294</v>
      </c>
      <c r="D58" s="3">
        <v>0</v>
      </c>
      <c r="E58" s="3">
        <v>0</v>
      </c>
      <c r="F58" s="3">
        <v>0</v>
      </c>
      <c r="G58" s="3">
        <v>0</v>
      </c>
      <c r="H58" s="5">
        <f>SUM(G58-F58)</f>
        <v>0</v>
      </c>
      <c r="I58" s="52" t="s">
        <v>50</v>
      </c>
      <c r="J58" s="5">
        <f>SUM(G58-D58)</f>
        <v>0</v>
      </c>
      <c r="K58" s="52" t="s">
        <v>50</v>
      </c>
    </row>
    <row r="59" spans="1:11" x14ac:dyDescent="0.25">
      <c r="A59">
        <v>8.6999999999999993</v>
      </c>
      <c r="B59" t="s">
        <v>280</v>
      </c>
      <c r="C59" t="s">
        <v>131</v>
      </c>
      <c r="D59" s="3">
        <v>5.1000000000000004E-3</v>
      </c>
      <c r="E59" s="3">
        <v>1E-3</v>
      </c>
      <c r="F59" s="3">
        <v>4.1000000000000003E-3</v>
      </c>
      <c r="G59" s="3">
        <v>4.7999999999999996E-3</v>
      </c>
      <c r="H59" s="5">
        <f>SUM(G59-F59)</f>
        <v>6.9999999999999923E-4</v>
      </c>
      <c r="I59" s="5">
        <f>SUM(G59-F59)/F59</f>
        <v>0.17073170731707296</v>
      </c>
      <c r="J59" s="5">
        <f>SUM(G59-D59)</f>
        <v>-3.0000000000000079E-4</v>
      </c>
      <c r="K59" s="5">
        <f>SUM(G59-D59)/D59</f>
        <v>-5.8823529411764858E-2</v>
      </c>
    </row>
    <row r="60" spans="1:11" x14ac:dyDescent="0.25">
      <c r="A60">
        <v>8.6999999999999993</v>
      </c>
      <c r="B60" t="s">
        <v>280</v>
      </c>
      <c r="C60" t="s">
        <v>295</v>
      </c>
      <c r="D60" s="3">
        <v>6.1999999999999998E-3</v>
      </c>
      <c r="E60" s="3">
        <v>6.1999999999999998E-3</v>
      </c>
      <c r="F60" s="3">
        <v>6.1999999999999998E-3</v>
      </c>
      <c r="G60" s="3">
        <v>3.0999999999999999E-3</v>
      </c>
      <c r="H60" s="5">
        <f>SUM(G60-F60)</f>
        <v>-3.0999999999999999E-3</v>
      </c>
      <c r="I60" s="5">
        <f>SUM(G60-F60)/F60</f>
        <v>-0.5</v>
      </c>
      <c r="J60" s="5">
        <f>SUM(G60-D60)</f>
        <v>-3.0999999999999999E-3</v>
      </c>
      <c r="K60" s="5">
        <f>SUM(G60-D60)/D60</f>
        <v>-0.5</v>
      </c>
    </row>
    <row r="61" spans="1:11" x14ac:dyDescent="0.25">
      <c r="A61">
        <v>8.6999999999999993</v>
      </c>
      <c r="B61" t="s">
        <v>280</v>
      </c>
      <c r="C61" t="s">
        <v>133</v>
      </c>
      <c r="D61" s="3">
        <v>6.7999999999999996E-3</v>
      </c>
      <c r="E61" s="3">
        <v>7.0000000000000001E-3</v>
      </c>
      <c r="F61" s="3">
        <v>6.7000000000000002E-3</v>
      </c>
      <c r="G61" s="3">
        <v>5.4999999999999997E-3</v>
      </c>
      <c r="H61" s="5">
        <f>SUM(G61-F61)</f>
        <v>-1.2000000000000005E-3</v>
      </c>
      <c r="I61" s="5">
        <f>SUM(G61-F61)/F61</f>
        <v>-0.17910447761194037</v>
      </c>
      <c r="J61" s="5">
        <f>SUM(G61-D61)</f>
        <v>-1.2999999999999999E-3</v>
      </c>
      <c r="K61" s="5">
        <f>SUM(G61-D61)/D61</f>
        <v>-0.19117647058823531</v>
      </c>
    </row>
    <row r="62" spans="1:11" x14ac:dyDescent="0.25">
      <c r="A62">
        <v>8.6999999999999993</v>
      </c>
      <c r="B62" t="s">
        <v>280</v>
      </c>
      <c r="C62" t="s">
        <v>134</v>
      </c>
      <c r="D62" s="3">
        <v>7.7999999999999996E-3</v>
      </c>
      <c r="E62" s="3">
        <v>7.7999999999999996E-3</v>
      </c>
      <c r="F62" s="3">
        <v>7.7000000000000002E-3</v>
      </c>
      <c r="G62" s="3">
        <v>7.6E-3</v>
      </c>
      <c r="H62" s="5">
        <f>SUM(G62-F62)</f>
        <v>-1.0000000000000026E-4</v>
      </c>
      <c r="I62" s="5">
        <f>SUM(G62-F62)/F62</f>
        <v>-1.2987012987013021E-2</v>
      </c>
      <c r="J62" s="5">
        <f>SUM(G62-D62)</f>
        <v>-1.9999999999999966E-4</v>
      </c>
      <c r="K62" s="5">
        <f>SUM(G62-D62)/D62</f>
        <v>-2.5641025641025599E-2</v>
      </c>
    </row>
    <row r="63" spans="1:11" x14ac:dyDescent="0.25">
      <c r="D63" s="3"/>
      <c r="E63" s="3"/>
      <c r="F63" s="3"/>
      <c r="G63" s="3"/>
    </row>
    <row r="64" spans="1:11" x14ac:dyDescent="0.25">
      <c r="A64" s="7" t="s">
        <v>296</v>
      </c>
      <c r="B64" s="11"/>
      <c r="C64" s="11"/>
      <c r="D64" s="11"/>
      <c r="E64" s="11"/>
      <c r="F64" s="11"/>
      <c r="G64" s="11"/>
      <c r="H64" s="19"/>
      <c r="I64" s="19"/>
      <c r="J64" s="19"/>
      <c r="K64" s="19"/>
    </row>
    <row r="65" spans="1:11" x14ac:dyDescent="0.25">
      <c r="A65" s="1" t="s">
        <v>38</v>
      </c>
      <c r="B65" s="1" t="s">
        <v>226</v>
      </c>
      <c r="C65" s="1" t="s">
        <v>289</v>
      </c>
      <c r="D65" s="1">
        <v>2021</v>
      </c>
      <c r="E65" s="1">
        <v>2022</v>
      </c>
      <c r="F65" s="1">
        <v>2023</v>
      </c>
      <c r="G65" s="1">
        <v>2024</v>
      </c>
      <c r="H65" s="1" t="s">
        <v>74</v>
      </c>
      <c r="I65" s="1" t="s">
        <v>66</v>
      </c>
      <c r="J65" s="1" t="s">
        <v>75</v>
      </c>
      <c r="K65" s="1" t="s">
        <v>68</v>
      </c>
    </row>
    <row r="66" spans="1:11" x14ac:dyDescent="0.25">
      <c r="A66">
        <v>9.6999999999999993</v>
      </c>
      <c r="B66" t="s">
        <v>208</v>
      </c>
      <c r="C66" t="s">
        <v>294</v>
      </c>
      <c r="D66" s="3">
        <v>0.20899999999999999</v>
      </c>
      <c r="E66" s="3">
        <v>0.307</v>
      </c>
      <c r="F66" s="3">
        <v>0.4098</v>
      </c>
      <c r="G66" s="3">
        <v>0.41070000000000001</v>
      </c>
      <c r="H66" s="5">
        <f>SUM(G66-F66)</f>
        <v>9.000000000000119E-4</v>
      </c>
      <c r="I66" s="5">
        <f>SUM(G66-F66)/F66</f>
        <v>2.1961932650073498E-3</v>
      </c>
      <c r="J66" s="5">
        <f>SUM(G66-D66)</f>
        <v>0.20170000000000002</v>
      </c>
      <c r="K66" s="5">
        <f>SUM(G66-D66)/D66</f>
        <v>0.9650717703349283</v>
      </c>
    </row>
    <row r="67" spans="1:11" x14ac:dyDescent="0.25">
      <c r="A67">
        <v>9.6999999999999993</v>
      </c>
      <c r="B67" t="s">
        <v>208</v>
      </c>
      <c r="C67" t="s">
        <v>131</v>
      </c>
      <c r="D67" s="3">
        <v>0.14760000000000001</v>
      </c>
      <c r="E67" s="3">
        <v>0.13700000000000001</v>
      </c>
      <c r="F67" s="3">
        <v>0.1275</v>
      </c>
      <c r="G67" s="3">
        <v>0.12559999999999999</v>
      </c>
      <c r="H67" s="5">
        <f>SUM(G67-F67)</f>
        <v>-1.9000000000000128E-3</v>
      </c>
      <c r="I67" s="5">
        <f>SUM(G67-F67)/F67</f>
        <v>-1.4901960784313826E-2</v>
      </c>
      <c r="J67" s="5">
        <f>SUM(G67-D67)</f>
        <v>-2.200000000000002E-2</v>
      </c>
      <c r="K67" s="5">
        <f>SUM(G67-D67)/D67</f>
        <v>-0.14905149051490527</v>
      </c>
    </row>
    <row r="68" spans="1:11" x14ac:dyDescent="0.25">
      <c r="A68">
        <v>9.6999999999999993</v>
      </c>
      <c r="B68" t="s">
        <v>208</v>
      </c>
      <c r="C68" t="s">
        <v>295</v>
      </c>
      <c r="D68" s="3">
        <v>0.16139999999999999</v>
      </c>
      <c r="E68" s="3">
        <v>0.14699999999999999</v>
      </c>
      <c r="F68" s="3">
        <v>0.1321</v>
      </c>
      <c r="G68" s="3">
        <v>0.12559999999999999</v>
      </c>
      <c r="H68" s="5">
        <f>SUM(G68-F68)</f>
        <v>-6.5000000000000058E-3</v>
      </c>
      <c r="I68" s="5">
        <f>SUM(G68-F68)/F68</f>
        <v>-4.9205147615442889E-2</v>
      </c>
      <c r="J68" s="5">
        <f>SUM(G68-D68)</f>
        <v>-3.5799999999999998E-2</v>
      </c>
      <c r="K68" s="5">
        <f>SUM(G68-D68)/D68</f>
        <v>-0.22180916976456011</v>
      </c>
    </row>
    <row r="69" spans="1:11" x14ac:dyDescent="0.25">
      <c r="A69">
        <v>9.6999999999999993</v>
      </c>
      <c r="B69" t="s">
        <v>208</v>
      </c>
      <c r="C69" t="s">
        <v>133</v>
      </c>
      <c r="D69" s="3">
        <v>0.17380000000000001</v>
      </c>
      <c r="E69" s="3">
        <v>0.17399999999999999</v>
      </c>
      <c r="F69" s="3">
        <v>0.16200000000000001</v>
      </c>
      <c r="G69" s="3">
        <v>0.15329999999999999</v>
      </c>
      <c r="H69" s="5">
        <f>SUM(G69-F69)</f>
        <v>-8.7000000000000133E-3</v>
      </c>
      <c r="I69" s="5">
        <f>SUM(G69-F69)/F69</f>
        <v>-5.3703703703703781E-2</v>
      </c>
      <c r="J69" s="5">
        <f>SUM(G69-D69)</f>
        <v>-2.0500000000000018E-2</v>
      </c>
      <c r="K69" s="5">
        <f>SUM(G69-D69)/D69</f>
        <v>-0.11795166858458007</v>
      </c>
    </row>
    <row r="70" spans="1:11" x14ac:dyDescent="0.25">
      <c r="A70">
        <v>9.6999999999999993</v>
      </c>
      <c r="B70" t="s">
        <v>208</v>
      </c>
      <c r="C70" t="s">
        <v>134</v>
      </c>
      <c r="D70" s="3">
        <v>0.214</v>
      </c>
      <c r="E70" s="3">
        <v>0.19900000000000001</v>
      </c>
      <c r="F70" s="3">
        <v>0.19850000000000001</v>
      </c>
      <c r="G70" s="3">
        <v>0.18759999999999999</v>
      </c>
      <c r="H70" s="5">
        <f>SUM(G70-F70)</f>
        <v>-1.0900000000000021E-2</v>
      </c>
      <c r="I70" s="5">
        <f>SUM(G70-F70)/F70</f>
        <v>-5.4911838790932095E-2</v>
      </c>
      <c r="J70" s="5">
        <f>SUM(G70-D70)</f>
        <v>-2.6400000000000007E-2</v>
      </c>
      <c r="K70" s="5">
        <f>SUM(G70-D70)/D70</f>
        <v>-0.12336448598130845</v>
      </c>
    </row>
    <row r="71" spans="1:11" x14ac:dyDescent="0.25">
      <c r="D71" s="3"/>
      <c r="E71" s="3"/>
      <c r="F71" s="3"/>
      <c r="G71" s="3"/>
    </row>
    <row r="72" spans="1:11" ht="18.75" x14ac:dyDescent="0.3">
      <c r="A72" s="46" t="s">
        <v>209</v>
      </c>
      <c r="D72" s="3"/>
      <c r="E72" s="3"/>
      <c r="F72" s="3"/>
      <c r="G72" s="3"/>
    </row>
    <row r="73" spans="1:11" x14ac:dyDescent="0.25">
      <c r="D73" s="3"/>
      <c r="E73" s="3"/>
      <c r="F73" s="3"/>
      <c r="G73" s="3"/>
    </row>
    <row r="74" spans="1:11" x14ac:dyDescent="0.25">
      <c r="A74" s="7" t="s">
        <v>210</v>
      </c>
      <c r="B74" s="19"/>
      <c r="C74" s="19"/>
      <c r="D74" s="19"/>
      <c r="E74" s="7"/>
      <c r="F74" s="7"/>
      <c r="G74" s="7"/>
      <c r="H74" s="19"/>
      <c r="I74" s="19"/>
      <c r="J74" s="19"/>
      <c r="K74" s="19"/>
    </row>
    <row r="75" spans="1:11" x14ac:dyDescent="0.25">
      <c r="A75" s="1" t="s">
        <v>38</v>
      </c>
      <c r="B75" s="1" t="s">
        <v>192</v>
      </c>
      <c r="C75" s="1" t="s">
        <v>193</v>
      </c>
      <c r="D75" s="1">
        <v>2021</v>
      </c>
      <c r="E75" s="1">
        <v>2022</v>
      </c>
      <c r="F75" s="1">
        <v>2023</v>
      </c>
      <c r="G75" s="1">
        <v>2024</v>
      </c>
      <c r="H75" s="1" t="s">
        <v>65</v>
      </c>
      <c r="I75" s="1" t="s">
        <v>66</v>
      </c>
      <c r="J75" s="1" t="s">
        <v>67</v>
      </c>
      <c r="K75" s="1" t="s">
        <v>68</v>
      </c>
    </row>
    <row r="76" spans="1:11" x14ac:dyDescent="0.25">
      <c r="A76">
        <v>10.7</v>
      </c>
      <c r="B76" t="s">
        <v>128</v>
      </c>
      <c r="C76" t="s">
        <v>286</v>
      </c>
      <c r="D76">
        <v>3</v>
      </c>
      <c r="E76">
        <v>3</v>
      </c>
      <c r="F76">
        <v>3</v>
      </c>
      <c r="G76">
        <v>3</v>
      </c>
      <c r="H76">
        <f>SUM(G76-F76)</f>
        <v>0</v>
      </c>
      <c r="I76" s="5">
        <f>SUM(G76-F76)/F76</f>
        <v>0</v>
      </c>
      <c r="J76">
        <f>SUM(G76-D76)</f>
        <v>0</v>
      </c>
      <c r="K76" s="5">
        <f>SUM(G76-D76)/D76</f>
        <v>0</v>
      </c>
    </row>
    <row r="77" spans="1:11" x14ac:dyDescent="0.25">
      <c r="A77">
        <v>10.7</v>
      </c>
      <c r="B77" t="s">
        <v>128</v>
      </c>
      <c r="C77" t="s">
        <v>131</v>
      </c>
      <c r="D77">
        <v>3</v>
      </c>
      <c r="E77">
        <v>3</v>
      </c>
      <c r="F77">
        <v>3</v>
      </c>
      <c r="G77">
        <v>3</v>
      </c>
      <c r="H77">
        <f>SUM(G77-F77)</f>
        <v>0</v>
      </c>
      <c r="I77" s="5">
        <f>SUM(G77-F77)/F77</f>
        <v>0</v>
      </c>
      <c r="J77">
        <f>SUM(G77-D77)</f>
        <v>0</v>
      </c>
      <c r="K77" s="5">
        <f>SUM(G77-D77)/D77</f>
        <v>0</v>
      </c>
    </row>
    <row r="78" spans="1:11" x14ac:dyDescent="0.25">
      <c r="A78">
        <v>10.7</v>
      </c>
      <c r="B78" t="s">
        <v>128</v>
      </c>
      <c r="C78" t="s">
        <v>132</v>
      </c>
      <c r="D78">
        <v>4</v>
      </c>
      <c r="E78">
        <v>4</v>
      </c>
      <c r="F78">
        <v>4</v>
      </c>
      <c r="G78">
        <v>4</v>
      </c>
      <c r="H78">
        <f>SUM(G78-F78)</f>
        <v>0</v>
      </c>
      <c r="I78" s="5">
        <f>SUM(G78-F78)/F78</f>
        <v>0</v>
      </c>
      <c r="J78">
        <f>SUM(G78-D78)</f>
        <v>0</v>
      </c>
      <c r="K78" s="5">
        <f>SUM(G78-D78)/D78</f>
        <v>0</v>
      </c>
    </row>
    <row r="79" spans="1:11" x14ac:dyDescent="0.25">
      <c r="A79">
        <v>10.7</v>
      </c>
      <c r="B79" t="s">
        <v>128</v>
      </c>
      <c r="C79" t="s">
        <v>297</v>
      </c>
      <c r="D79">
        <v>5</v>
      </c>
      <c r="E79">
        <v>4</v>
      </c>
      <c r="F79">
        <v>4</v>
      </c>
      <c r="G79">
        <v>4</v>
      </c>
      <c r="H79">
        <f>SUM(G79-F79)</f>
        <v>0</v>
      </c>
      <c r="I79" s="5">
        <f>SUM(G79-F79)/F79</f>
        <v>0</v>
      </c>
      <c r="J79">
        <f>SUM(G79-D79)</f>
        <v>-1</v>
      </c>
      <c r="K79" s="5">
        <f>SUM(G79-D79)/D79</f>
        <v>-0.2</v>
      </c>
    </row>
    <row r="80" spans="1:11" x14ac:dyDescent="0.25">
      <c r="A80">
        <v>10.7</v>
      </c>
      <c r="B80" t="s">
        <v>128</v>
      </c>
      <c r="C80" t="s">
        <v>134</v>
      </c>
      <c r="D80">
        <v>5</v>
      </c>
      <c r="E80">
        <v>5</v>
      </c>
      <c r="F80">
        <v>5</v>
      </c>
      <c r="G80">
        <v>5</v>
      </c>
      <c r="H80">
        <f>SUM(G80-F80)</f>
        <v>0</v>
      </c>
      <c r="I80" s="5">
        <f>SUM(G80-F80)/F80</f>
        <v>0</v>
      </c>
      <c r="J80">
        <f>SUM(G80-D80)</f>
        <v>0</v>
      </c>
      <c r="K80" s="5">
        <f>SUM(G80-D80)/D80</f>
        <v>0</v>
      </c>
    </row>
    <row r="81" spans="1:11" x14ac:dyDescent="0.25">
      <c r="D81" s="3"/>
      <c r="E81" s="3"/>
      <c r="F81" s="3"/>
      <c r="G81" s="3"/>
    </row>
    <row r="82" spans="1:11" x14ac:dyDescent="0.25">
      <c r="A82" s="7" t="s">
        <v>298</v>
      </c>
      <c r="B82" s="19"/>
      <c r="C82" s="19"/>
      <c r="D82" s="19"/>
      <c r="E82" s="7"/>
      <c r="F82" s="7"/>
      <c r="G82" s="7"/>
      <c r="H82" s="19"/>
      <c r="I82" s="19"/>
      <c r="J82" s="19"/>
      <c r="K82" s="19"/>
    </row>
    <row r="83" spans="1:11" x14ac:dyDescent="0.25">
      <c r="A83" s="1" t="s">
        <v>38</v>
      </c>
      <c r="B83" s="1" t="s">
        <v>192</v>
      </c>
      <c r="C83" s="1" t="s">
        <v>193</v>
      </c>
      <c r="D83" s="1">
        <v>2021</v>
      </c>
      <c r="E83" s="1">
        <v>2022</v>
      </c>
      <c r="F83" s="1">
        <v>2023</v>
      </c>
      <c r="G83" s="1">
        <v>2024</v>
      </c>
      <c r="H83" s="1" t="s">
        <v>184</v>
      </c>
      <c r="I83" s="1" t="s">
        <v>66</v>
      </c>
      <c r="J83" s="1" t="s">
        <v>185</v>
      </c>
      <c r="K83" s="1" t="s">
        <v>68</v>
      </c>
    </row>
    <row r="84" spans="1:11" x14ac:dyDescent="0.25">
      <c r="A84">
        <v>11.7</v>
      </c>
      <c r="B84" t="s">
        <v>128</v>
      </c>
      <c r="C84" t="s">
        <v>286</v>
      </c>
      <c r="D84" s="9">
        <v>6179.03</v>
      </c>
      <c r="E84" s="9">
        <v>7450.86</v>
      </c>
      <c r="F84" s="2">
        <v>8000</v>
      </c>
      <c r="G84" s="2">
        <v>9212.65</v>
      </c>
      <c r="H84" s="23">
        <f>SUM(G84-F84)</f>
        <v>1212.6499999999996</v>
      </c>
      <c r="I84" s="12">
        <f>SUM(G84-F84)/F84</f>
        <v>0.15158124999999995</v>
      </c>
      <c r="J84" s="23">
        <f>SUM(G84-D84)</f>
        <v>3033.62</v>
      </c>
      <c r="K84" s="12">
        <f>SUM(G84-D84)/D84</f>
        <v>0.49095408178953653</v>
      </c>
    </row>
    <row r="85" spans="1:11" x14ac:dyDescent="0.25">
      <c r="A85">
        <v>11.7</v>
      </c>
      <c r="B85" t="s">
        <v>128</v>
      </c>
      <c r="C85" t="s">
        <v>131</v>
      </c>
      <c r="D85" s="9">
        <v>8425.2000000000007</v>
      </c>
      <c r="E85" s="9">
        <v>7999.25</v>
      </c>
      <c r="F85" s="2">
        <v>7478.54</v>
      </c>
      <c r="G85" s="2">
        <v>7391.24</v>
      </c>
      <c r="H85" s="23">
        <f>SUM(G85-F85)</f>
        <v>-87.300000000000182</v>
      </c>
      <c r="I85" s="12">
        <f>SUM(G85-F85)/F85</f>
        <v>-1.1673401492804769E-2</v>
      </c>
      <c r="J85" s="23">
        <f>SUM(G85-D85)</f>
        <v>-1033.9600000000009</v>
      </c>
      <c r="K85" s="12">
        <f>SUM(G85-D85)/D85</f>
        <v>-0.12272230926268823</v>
      </c>
    </row>
    <row r="86" spans="1:11" x14ac:dyDescent="0.25">
      <c r="A86">
        <v>11.7</v>
      </c>
      <c r="B86" t="s">
        <v>128</v>
      </c>
      <c r="C86" t="s">
        <v>132</v>
      </c>
      <c r="D86" s="9">
        <v>11299.49</v>
      </c>
      <c r="E86" s="9">
        <v>10568.72</v>
      </c>
      <c r="F86" s="2">
        <v>10271.74</v>
      </c>
      <c r="G86" s="2">
        <v>10570.22</v>
      </c>
      <c r="H86" s="23">
        <f>SUM(G86-F86)</f>
        <v>298.47999999999956</v>
      </c>
      <c r="I86" s="12">
        <f>SUM(G86-F86)/F86</f>
        <v>2.9058367910402675E-2</v>
      </c>
      <c r="J86" s="23">
        <f>SUM(G86-D86)</f>
        <v>-729.27000000000044</v>
      </c>
      <c r="K86" s="12">
        <f>SUM(G86-D86)/D86</f>
        <v>-6.4540081012505912E-2</v>
      </c>
    </row>
    <row r="87" spans="1:11" x14ac:dyDescent="0.25">
      <c r="A87">
        <v>11.7</v>
      </c>
      <c r="B87" t="s">
        <v>128</v>
      </c>
      <c r="C87" t="s">
        <v>297</v>
      </c>
      <c r="D87" s="9">
        <v>16586.89</v>
      </c>
      <c r="E87" s="9">
        <v>16054.94</v>
      </c>
      <c r="F87" s="2">
        <v>15086.48</v>
      </c>
      <c r="G87" s="2">
        <v>14652.21</v>
      </c>
      <c r="H87" s="23">
        <f>SUM(G87-F87)</f>
        <v>-434.27000000000044</v>
      </c>
      <c r="I87" s="12">
        <f>SUM(G87-F87)/F87</f>
        <v>-2.8785376045306822E-2</v>
      </c>
      <c r="J87" s="23">
        <f>SUM(G87-D87)</f>
        <v>-1934.6800000000003</v>
      </c>
      <c r="K87" s="12">
        <f>SUM(G87-D87)/D87</f>
        <v>-0.11663910473874249</v>
      </c>
    </row>
    <row r="88" spans="1:11" x14ac:dyDescent="0.25">
      <c r="A88">
        <v>11.7</v>
      </c>
      <c r="B88" t="s">
        <v>128</v>
      </c>
      <c r="C88" t="s">
        <v>134</v>
      </c>
      <c r="D88" s="9">
        <v>27931.94</v>
      </c>
      <c r="E88" s="9">
        <v>26635.41</v>
      </c>
      <c r="F88" s="2">
        <v>25253.78</v>
      </c>
      <c r="G88" s="2">
        <v>25114.880000000001</v>
      </c>
      <c r="H88" s="23">
        <f>SUM(G88-F88)</f>
        <v>-138.89999999999782</v>
      </c>
      <c r="I88" s="12">
        <f>SUM(G88-F88)/F88</f>
        <v>-5.5001667077165407E-3</v>
      </c>
      <c r="J88" s="23">
        <f>SUM(G88-D88)</f>
        <v>-2817.0599999999977</v>
      </c>
      <c r="K88" s="12">
        <f>SUM(G88-D88)/D88</f>
        <v>-0.10085443402785477</v>
      </c>
    </row>
  </sheetData>
  <conditionalFormatting sqref="G3">
    <cfRule type="cellIs" dxfId="34" priority="23" operator="greaterThan">
      <formula>0</formula>
    </cfRule>
  </conditionalFormatting>
  <conditionalFormatting sqref="H58 J58 H59:K62">
    <cfRule type="cellIs" dxfId="33" priority="11" operator="lessThan">
      <formula>0</formula>
    </cfRule>
    <cfRule type="cellIs" dxfId="32" priority="12" operator="greaterThan">
      <formula>0</formula>
    </cfRule>
  </conditionalFormatting>
  <conditionalFormatting sqref="H8:K12">
    <cfRule type="cellIs" dxfId="31" priority="1" operator="lessThan">
      <formula>0</formula>
    </cfRule>
    <cfRule type="cellIs" dxfId="30" priority="2" operator="greaterThan">
      <formula>0</formula>
    </cfRule>
  </conditionalFormatting>
  <conditionalFormatting sqref="H16:K20">
    <cfRule type="cellIs" dxfId="29" priority="21" operator="lessThan">
      <formula>0</formula>
    </cfRule>
    <cfRule type="cellIs" dxfId="28" priority="22" operator="greaterThan">
      <formula>0</formula>
    </cfRule>
  </conditionalFormatting>
  <conditionalFormatting sqref="H26:K30">
    <cfRule type="cellIs" dxfId="27" priority="19" operator="lessThan">
      <formula>0</formula>
    </cfRule>
    <cfRule type="cellIs" dxfId="26" priority="20" operator="greaterThan">
      <formula>0</formula>
    </cfRule>
  </conditionalFormatting>
  <conditionalFormatting sqref="H34:K38">
    <cfRule type="cellIs" dxfId="25" priority="17" operator="lessThan">
      <formula>0</formula>
    </cfRule>
    <cfRule type="cellIs" dxfId="24" priority="18" operator="greaterThan">
      <formula>0</formula>
    </cfRule>
  </conditionalFormatting>
  <conditionalFormatting sqref="H42:K46">
    <cfRule type="cellIs" dxfId="23" priority="15" operator="lessThan">
      <formula>0</formula>
    </cfRule>
    <cfRule type="cellIs" dxfId="22" priority="16" operator="greaterThan">
      <formula>0</formula>
    </cfRule>
  </conditionalFormatting>
  <conditionalFormatting sqref="H50:K54">
    <cfRule type="cellIs" dxfId="21" priority="13" operator="lessThan">
      <formula>0</formula>
    </cfRule>
    <cfRule type="cellIs" dxfId="20" priority="14" operator="greaterThan">
      <formula>0</formula>
    </cfRule>
  </conditionalFormatting>
  <conditionalFormatting sqref="H66:K70">
    <cfRule type="cellIs" dxfId="19" priority="9" operator="lessThan">
      <formula>0</formula>
    </cfRule>
    <cfRule type="cellIs" dxfId="18" priority="10" operator="greaterThan">
      <formula>0</formula>
    </cfRule>
  </conditionalFormatting>
  <conditionalFormatting sqref="H76:K80">
    <cfRule type="cellIs" dxfId="17" priority="7" operator="lessThan">
      <formula>0</formula>
    </cfRule>
    <cfRule type="cellIs" dxfId="16" priority="8" operator="greaterThan">
      <formula>0</formula>
    </cfRule>
  </conditionalFormatting>
  <conditionalFormatting sqref="H84:K88">
    <cfRule type="cellIs" dxfId="15" priority="5" operator="lessThan">
      <formula>0</formula>
    </cfRule>
    <cfRule type="cellIs" dxfId="14" priority="6" operator="greaterThan">
      <formula>0</formula>
    </cfRule>
  </conditionalFormatting>
  <hyperlinks>
    <hyperlink ref="A2" r:id="rId1" xr:uid="{B7514C12-9CFE-4731-8D19-E525D9CD8236}"/>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2C38A9-6683-4E51-B85E-8985B92194A7}">
  <dimension ref="A1:T86"/>
  <sheetViews>
    <sheetView workbookViewId="0">
      <selection activeCell="A2" sqref="A2"/>
    </sheetView>
  </sheetViews>
  <sheetFormatPr defaultRowHeight="15" x14ac:dyDescent="0.25"/>
  <cols>
    <col min="2" max="2" width="14.7109375" customWidth="1"/>
    <col min="3" max="3" width="46" customWidth="1"/>
    <col min="4" max="4" width="13.28515625" customWidth="1"/>
    <col min="5" max="5" width="14.28515625" customWidth="1"/>
    <col min="6" max="7" width="13" customWidth="1"/>
    <col min="8" max="8" width="21.28515625" customWidth="1"/>
    <col min="9" max="9" width="20.140625" customWidth="1"/>
    <col min="10" max="10" width="21.42578125" customWidth="1"/>
    <col min="11" max="11" width="20.7109375" customWidth="1"/>
    <col min="12" max="12" width="13.28515625" customWidth="1"/>
    <col min="13" max="13" width="18.140625" customWidth="1"/>
    <col min="14" max="14" width="14.5703125" customWidth="1"/>
    <col min="15" max="15" width="15.5703125" customWidth="1"/>
    <col min="16" max="16" width="16" customWidth="1"/>
    <col min="17" max="17" width="21.28515625" customWidth="1"/>
    <col min="18" max="18" width="20.140625" customWidth="1"/>
    <col min="19" max="19" width="21.42578125" customWidth="1"/>
    <col min="20" max="20" width="20.7109375" customWidth="1"/>
  </cols>
  <sheetData>
    <row r="1" spans="1:20" ht="21" x14ac:dyDescent="0.35">
      <c r="A1" s="87" t="s">
        <v>30</v>
      </c>
      <c r="B1" s="86"/>
      <c r="C1" s="86"/>
      <c r="D1" s="86"/>
      <c r="E1" s="86"/>
      <c r="F1" s="86"/>
      <c r="G1" s="86"/>
      <c r="H1" s="86"/>
      <c r="I1" s="86"/>
      <c r="J1" s="86"/>
      <c r="K1" s="86"/>
      <c r="L1" s="86"/>
      <c r="M1" s="86"/>
      <c r="N1" s="86"/>
      <c r="O1" s="86"/>
      <c r="P1" s="86"/>
      <c r="Q1" s="86"/>
      <c r="R1" s="86"/>
      <c r="S1" s="86"/>
      <c r="T1" s="86"/>
    </row>
    <row r="2" spans="1:20" x14ac:dyDescent="0.25">
      <c r="A2" s="15" t="s">
        <v>299</v>
      </c>
    </row>
    <row r="4" spans="1:20" x14ac:dyDescent="0.25">
      <c r="A4" t="s">
        <v>300</v>
      </c>
    </row>
    <row r="6" spans="1:20" x14ac:dyDescent="0.25">
      <c r="A6" s="7" t="s">
        <v>301</v>
      </c>
      <c r="B6" s="19"/>
      <c r="C6" s="19"/>
      <c r="D6" s="19"/>
      <c r="E6" s="7"/>
      <c r="F6" s="7"/>
      <c r="G6" s="7"/>
      <c r="H6" s="19"/>
      <c r="I6" s="19"/>
      <c r="J6" s="19"/>
      <c r="K6" s="19"/>
      <c r="M6" s="7" t="s">
        <v>302</v>
      </c>
      <c r="N6" s="7"/>
      <c r="O6" s="7"/>
      <c r="P6" s="7"/>
      <c r="Q6" s="19"/>
      <c r="R6" s="19"/>
      <c r="S6" s="19"/>
      <c r="T6" s="19"/>
    </row>
    <row r="7" spans="1:20" x14ac:dyDescent="0.25">
      <c r="A7" s="1" t="s">
        <v>38</v>
      </c>
      <c r="B7" s="1" t="s">
        <v>303</v>
      </c>
      <c r="C7" s="1" t="s">
        <v>193</v>
      </c>
      <c r="D7" s="1">
        <v>2021</v>
      </c>
      <c r="E7" s="1">
        <v>2022</v>
      </c>
      <c r="F7" s="1">
        <v>2023</v>
      </c>
      <c r="G7" s="1">
        <v>2024</v>
      </c>
      <c r="H7" s="1" t="s">
        <v>184</v>
      </c>
      <c r="I7" s="1" t="s">
        <v>66</v>
      </c>
      <c r="J7" s="1" t="s">
        <v>185</v>
      </c>
      <c r="K7" s="1" t="s">
        <v>68</v>
      </c>
      <c r="M7" s="1">
        <v>2021</v>
      </c>
      <c r="N7" s="1">
        <v>2022</v>
      </c>
      <c r="O7" s="1">
        <v>2023</v>
      </c>
      <c r="P7" s="1">
        <v>2024</v>
      </c>
      <c r="Q7" s="1" t="s">
        <v>74</v>
      </c>
      <c r="R7" s="1" t="s">
        <v>66</v>
      </c>
      <c r="S7" s="1" t="s">
        <v>75</v>
      </c>
      <c r="T7" s="1" t="s">
        <v>68</v>
      </c>
    </row>
    <row r="8" spans="1:20" x14ac:dyDescent="0.25">
      <c r="A8">
        <v>13.1</v>
      </c>
      <c r="B8" t="s">
        <v>304</v>
      </c>
      <c r="C8" s="1" t="s">
        <v>305</v>
      </c>
      <c r="D8" s="43">
        <v>3223.14</v>
      </c>
      <c r="E8" s="43">
        <v>3097.28</v>
      </c>
      <c r="F8" s="43">
        <v>3196.08</v>
      </c>
      <c r="G8" s="43">
        <v>3628.5</v>
      </c>
      <c r="H8" s="23">
        <f t="shared" ref="H8:H32" si="0">SUM(G8-F8)</f>
        <v>432.42000000000007</v>
      </c>
      <c r="I8" s="12">
        <f t="shared" ref="I8:I32" si="1">SUM(G8-F8)/F8</f>
        <v>0.13529698881129387</v>
      </c>
      <c r="J8" s="23">
        <f t="shared" ref="J8:J32" si="2">SUM(G8-D8)</f>
        <v>405.36000000000013</v>
      </c>
      <c r="K8" s="12">
        <f t="shared" ref="K8:K32" si="3">SUM(G8-D8)/D8</f>
        <v>0.12576555781008586</v>
      </c>
      <c r="M8" s="76">
        <v>0.39492139789606401</v>
      </c>
      <c r="N8" s="76">
        <v>0.39690126916103513</v>
      </c>
      <c r="O8" s="76">
        <v>0.38722755265545666</v>
      </c>
      <c r="P8" s="76">
        <v>0.36318994596853638</v>
      </c>
      <c r="Q8" s="5">
        <f t="shared" ref="Q8:Q32" si="4">SUM(P8-O8)</f>
        <v>-2.4037606686920288E-2</v>
      </c>
      <c r="R8" s="5">
        <f t="shared" ref="R8:R32" si="5">SUM(P8-O8)/O8</f>
        <v>-6.2076178521078072E-2</v>
      </c>
      <c r="S8" s="5">
        <f t="shared" ref="S8:S32" si="6">SUM(P8-M8)</f>
        <v>-3.1731451927527632E-2</v>
      </c>
      <c r="T8" s="5">
        <f t="shared" ref="T8:T32" si="7">SUM(P8-M8)/M8</f>
        <v>-8.0348778507764632E-2</v>
      </c>
    </row>
    <row r="9" spans="1:20" x14ac:dyDescent="0.25">
      <c r="A9">
        <v>13.2</v>
      </c>
      <c r="B9" t="s">
        <v>306</v>
      </c>
      <c r="C9" s="40" t="s">
        <v>307</v>
      </c>
      <c r="D9" s="44">
        <v>3734.1</v>
      </c>
      <c r="E9" s="44">
        <v>4036.61</v>
      </c>
      <c r="F9" s="44">
        <v>4772.7700000000004</v>
      </c>
      <c r="G9" s="44">
        <v>5363.78</v>
      </c>
      <c r="H9" s="60">
        <f t="shared" si="0"/>
        <v>591.00999999999931</v>
      </c>
      <c r="I9" s="61">
        <f t="shared" si="1"/>
        <v>0.12382955809728925</v>
      </c>
      <c r="J9" s="60">
        <f t="shared" si="2"/>
        <v>1629.6799999999998</v>
      </c>
      <c r="K9" s="61">
        <f t="shared" si="3"/>
        <v>0.43643180418306954</v>
      </c>
      <c r="M9" s="81">
        <v>0.13902131515700722</v>
      </c>
      <c r="N9" s="81">
        <v>0.13062469095104665</v>
      </c>
      <c r="O9" s="81">
        <v>0.11901774165524431</v>
      </c>
      <c r="P9" s="81">
        <v>0.11101823935042837</v>
      </c>
      <c r="Q9" s="66">
        <f t="shared" si="4"/>
        <v>-7.9995023048159419E-3</v>
      </c>
      <c r="R9" s="66">
        <f t="shared" si="5"/>
        <v>-6.7212687735143703E-2</v>
      </c>
      <c r="S9" s="66">
        <f t="shared" si="6"/>
        <v>-2.8003075806578848E-2</v>
      </c>
      <c r="T9" s="66">
        <f t="shared" si="7"/>
        <v>-0.20143008843609966</v>
      </c>
    </row>
    <row r="10" spans="1:20" x14ac:dyDescent="0.25">
      <c r="A10">
        <v>13.2</v>
      </c>
      <c r="B10" t="s">
        <v>306</v>
      </c>
      <c r="C10" s="40" t="s">
        <v>308</v>
      </c>
      <c r="D10" s="44">
        <v>6016.82</v>
      </c>
      <c r="E10" s="44">
        <v>6016.72</v>
      </c>
      <c r="F10" s="44">
        <v>7064.5</v>
      </c>
      <c r="G10" s="44">
        <v>5666.45</v>
      </c>
      <c r="H10" s="60">
        <f t="shared" si="0"/>
        <v>-1398.0500000000002</v>
      </c>
      <c r="I10" s="61">
        <f t="shared" si="1"/>
        <v>-0.19789794040625666</v>
      </c>
      <c r="J10" s="60">
        <f t="shared" si="2"/>
        <v>-350.36999999999989</v>
      </c>
      <c r="K10" s="61">
        <f t="shared" si="3"/>
        <v>-5.8231756974614482E-2</v>
      </c>
      <c r="M10" s="81">
        <v>4.8461447539498046E-3</v>
      </c>
      <c r="N10" s="81">
        <v>5.0684028350090659E-3</v>
      </c>
      <c r="O10" s="81">
        <v>4.2471862391165851E-3</v>
      </c>
      <c r="P10" s="81">
        <v>3.8956386757813665E-3</v>
      </c>
      <c r="Q10" s="66">
        <f t="shared" si="4"/>
        <v>-3.5154756333521855E-4</v>
      </c>
      <c r="R10" s="66">
        <f t="shared" si="5"/>
        <v>-8.2771873787277211E-2</v>
      </c>
      <c r="S10" s="66">
        <f t="shared" si="6"/>
        <v>-9.5050607816843814E-4</v>
      </c>
      <c r="T10" s="66">
        <f t="shared" si="7"/>
        <v>-0.19613654284547261</v>
      </c>
    </row>
    <row r="11" spans="1:20" x14ac:dyDescent="0.25">
      <c r="A11">
        <v>13.2</v>
      </c>
      <c r="B11" t="s">
        <v>306</v>
      </c>
      <c r="C11" s="40" t="s">
        <v>309</v>
      </c>
      <c r="D11" s="44">
        <v>150</v>
      </c>
      <c r="E11" s="44">
        <v>188.9</v>
      </c>
      <c r="F11" s="44">
        <v>170.62299999999999</v>
      </c>
      <c r="G11" s="44">
        <v>209.49299999999999</v>
      </c>
      <c r="H11" s="60">
        <f t="shared" si="0"/>
        <v>38.870000000000005</v>
      </c>
      <c r="I11" s="61">
        <f t="shared" si="1"/>
        <v>0.22781219413560896</v>
      </c>
      <c r="J11" s="60">
        <f t="shared" si="2"/>
        <v>59.492999999999995</v>
      </c>
      <c r="K11" s="61">
        <f t="shared" si="3"/>
        <v>0.39661999999999997</v>
      </c>
      <c r="M11" s="81">
        <v>1.6409912926992631E-2</v>
      </c>
      <c r="N11" s="81">
        <v>3.3768748969836823E-2</v>
      </c>
      <c r="O11" s="81">
        <v>4.0328963879611573E-2</v>
      </c>
      <c r="P11" s="81">
        <v>4.2463954147885015E-2</v>
      </c>
      <c r="Q11" s="66">
        <f t="shared" si="4"/>
        <v>2.1349902682734415E-3</v>
      </c>
      <c r="R11" s="66">
        <f t="shared" si="5"/>
        <v>5.2939378126517951E-2</v>
      </c>
      <c r="S11" s="66">
        <f t="shared" si="6"/>
        <v>2.6054041220892384E-2</v>
      </c>
      <c r="T11" s="66">
        <f t="shared" si="7"/>
        <v>1.5877013690935646</v>
      </c>
    </row>
    <row r="12" spans="1:20" x14ac:dyDescent="0.25">
      <c r="A12">
        <v>13.2</v>
      </c>
      <c r="B12" t="s">
        <v>306</v>
      </c>
      <c r="C12" s="40" t="s">
        <v>310</v>
      </c>
      <c r="D12" s="44">
        <v>2994.59</v>
      </c>
      <c r="E12" s="44">
        <v>2562.52</v>
      </c>
      <c r="F12" s="44">
        <v>2970.72</v>
      </c>
      <c r="G12" s="44">
        <v>2571.06</v>
      </c>
      <c r="H12" s="60">
        <f t="shared" si="0"/>
        <v>-399.65999999999985</v>
      </c>
      <c r="I12" s="61">
        <f t="shared" si="1"/>
        <v>-0.13453304249474871</v>
      </c>
      <c r="J12" s="60">
        <f t="shared" si="2"/>
        <v>-423.5300000000002</v>
      </c>
      <c r="K12" s="61">
        <f t="shared" si="3"/>
        <v>-0.14143171519306488</v>
      </c>
      <c r="M12" s="81">
        <v>4.2374216933926956E-2</v>
      </c>
      <c r="N12" s="81">
        <v>2.1447997362782266E-2</v>
      </c>
      <c r="O12" s="81">
        <v>1.4112241549064654E-2</v>
      </c>
      <c r="P12" s="81">
        <v>1.2060061494372967E-2</v>
      </c>
      <c r="Q12" s="66">
        <f t="shared" si="4"/>
        <v>-2.0521800546916876E-3</v>
      </c>
      <c r="R12" s="66">
        <f t="shared" si="5"/>
        <v>-0.14541843317780401</v>
      </c>
      <c r="S12" s="66">
        <f t="shared" si="6"/>
        <v>-3.0314155439553989E-2</v>
      </c>
      <c r="T12" s="66">
        <f t="shared" si="7"/>
        <v>-0.71539151948983704</v>
      </c>
    </row>
    <row r="13" spans="1:20" x14ac:dyDescent="0.25">
      <c r="A13">
        <v>13.2</v>
      </c>
      <c r="B13" t="s">
        <v>306</v>
      </c>
      <c r="C13" s="40" t="s">
        <v>311</v>
      </c>
      <c r="D13" s="44">
        <v>1113.1300000000001</v>
      </c>
      <c r="E13" s="44">
        <v>1084.0899999999999</v>
      </c>
      <c r="F13" s="44">
        <v>1200</v>
      </c>
      <c r="G13" s="44">
        <v>1401.38</v>
      </c>
      <c r="H13" s="60">
        <f t="shared" si="0"/>
        <v>201.38000000000011</v>
      </c>
      <c r="I13" s="61">
        <f t="shared" si="1"/>
        <v>0.16781666666666675</v>
      </c>
      <c r="J13" s="60">
        <f t="shared" si="2"/>
        <v>288.25</v>
      </c>
      <c r="K13" s="61">
        <f t="shared" si="3"/>
        <v>0.25895447971036623</v>
      </c>
      <c r="M13" s="81">
        <v>3.5262598006382726E-3</v>
      </c>
      <c r="N13" s="81">
        <v>4.1206527113894845E-3</v>
      </c>
      <c r="O13" s="81">
        <v>2.8958087993976702E-3</v>
      </c>
      <c r="P13" s="81">
        <v>1.8358756977820234E-3</v>
      </c>
      <c r="Q13" s="66">
        <f t="shared" si="4"/>
        <v>-1.0599331016156468E-3</v>
      </c>
      <c r="R13" s="66">
        <f t="shared" si="5"/>
        <v>-0.36602316487059278</v>
      </c>
      <c r="S13" s="66">
        <f t="shared" si="6"/>
        <v>-1.6903841028562492E-3</v>
      </c>
      <c r="T13" s="66">
        <f t="shared" si="7"/>
        <v>-0.47937026720217274</v>
      </c>
    </row>
    <row r="14" spans="1:20" x14ac:dyDescent="0.25">
      <c r="A14">
        <v>13.2</v>
      </c>
      <c r="B14" t="s">
        <v>306</v>
      </c>
      <c r="C14" s="40" t="s">
        <v>312</v>
      </c>
      <c r="D14" s="44">
        <v>4109.2</v>
      </c>
      <c r="E14" s="44">
        <v>4213.9399999999996</v>
      </c>
      <c r="F14" s="44">
        <v>4463.7</v>
      </c>
      <c r="G14" s="44">
        <v>5000</v>
      </c>
      <c r="H14" s="60">
        <f t="shared" si="0"/>
        <v>536.30000000000018</v>
      </c>
      <c r="I14" s="61">
        <f t="shared" si="1"/>
        <v>0.12014696328158259</v>
      </c>
      <c r="J14" s="60">
        <f t="shared" si="2"/>
        <v>890.80000000000018</v>
      </c>
      <c r="K14" s="61">
        <f t="shared" si="3"/>
        <v>0.2167818553489731</v>
      </c>
      <c r="M14" s="81">
        <v>0.1642567274733068</v>
      </c>
      <c r="N14" s="81">
        <v>0.17968106148013846</v>
      </c>
      <c r="O14" s="81">
        <v>0.187802853336937</v>
      </c>
      <c r="P14" s="81">
        <v>0.17499029821785725</v>
      </c>
      <c r="Q14" s="66">
        <f t="shared" si="4"/>
        <v>-1.2812555119079749E-2</v>
      </c>
      <c r="R14" s="66">
        <f t="shared" si="5"/>
        <v>-6.822343160086472E-2</v>
      </c>
      <c r="S14" s="66">
        <f t="shared" si="6"/>
        <v>1.0733570744550447E-2</v>
      </c>
      <c r="T14" s="66">
        <f t="shared" si="7"/>
        <v>6.5346308243567977E-2</v>
      </c>
    </row>
    <row r="15" spans="1:20" x14ac:dyDescent="0.25">
      <c r="A15">
        <v>13.2</v>
      </c>
      <c r="B15" t="s">
        <v>306</v>
      </c>
      <c r="C15" s="40" t="s">
        <v>313</v>
      </c>
      <c r="D15" s="44">
        <v>1908.05</v>
      </c>
      <c r="E15" s="44">
        <v>1914.84</v>
      </c>
      <c r="F15" s="44">
        <v>2000</v>
      </c>
      <c r="G15" s="44">
        <v>2296.89</v>
      </c>
      <c r="H15" s="60">
        <f t="shared" si="0"/>
        <v>296.88999999999987</v>
      </c>
      <c r="I15" s="61">
        <f t="shared" si="1"/>
        <v>0.14844499999999994</v>
      </c>
      <c r="J15" s="60">
        <f t="shared" si="2"/>
        <v>388.83999999999992</v>
      </c>
      <c r="K15" s="61">
        <f t="shared" si="3"/>
        <v>0.20378920887817401</v>
      </c>
      <c r="M15" s="81">
        <v>2.4486820850242307E-2</v>
      </c>
      <c r="N15" s="81">
        <v>2.2189714850832373E-2</v>
      </c>
      <c r="O15" s="81">
        <v>1.8822757196084901E-2</v>
      </c>
      <c r="P15" s="81">
        <v>1.6925878384429386E-2</v>
      </c>
      <c r="Q15" s="66">
        <f t="shared" si="4"/>
        <v>-1.8968788116555148E-3</v>
      </c>
      <c r="R15" s="66">
        <f t="shared" si="5"/>
        <v>-0.10077582109225008</v>
      </c>
      <c r="S15" s="66">
        <f t="shared" si="6"/>
        <v>-7.5609424658129205E-3</v>
      </c>
      <c r="T15" s="66">
        <f t="shared" si="7"/>
        <v>-0.30877599473016532</v>
      </c>
    </row>
    <row r="16" spans="1:20" x14ac:dyDescent="0.25">
      <c r="A16">
        <v>13.1</v>
      </c>
      <c r="B16" t="s">
        <v>304</v>
      </c>
      <c r="C16" s="62" t="s">
        <v>314</v>
      </c>
      <c r="D16" s="59">
        <v>1013.47</v>
      </c>
      <c r="E16" s="59">
        <v>951.34</v>
      </c>
      <c r="F16" s="63">
        <v>1008.65</v>
      </c>
      <c r="G16" s="59">
        <v>1000.76</v>
      </c>
      <c r="H16" s="23">
        <f t="shared" si="0"/>
        <v>-7.8899999999999864</v>
      </c>
      <c r="I16" s="12">
        <f t="shared" si="1"/>
        <v>-7.8223367867942158E-3</v>
      </c>
      <c r="J16" s="23">
        <f t="shared" si="2"/>
        <v>-12.710000000000036</v>
      </c>
      <c r="K16" s="12">
        <f t="shared" si="3"/>
        <v>-1.2541071763347742E-2</v>
      </c>
      <c r="M16" s="82">
        <v>8.2108663961230843E-2</v>
      </c>
      <c r="N16" s="82">
        <v>9.4857425416185928E-2</v>
      </c>
      <c r="O16" s="82">
        <v>9.0909090909090898E-2</v>
      </c>
      <c r="P16" s="82">
        <v>9.1002716498999964E-2</v>
      </c>
      <c r="Q16" s="5">
        <f t="shared" si="4"/>
        <v>9.3625589909065998E-5</v>
      </c>
      <c r="R16" s="5">
        <f t="shared" si="5"/>
        <v>1.0298814889997262E-3</v>
      </c>
      <c r="S16" s="5">
        <f t="shared" si="6"/>
        <v>8.8940525377691204E-3</v>
      </c>
      <c r="T16" s="5">
        <f t="shared" si="7"/>
        <v>0.10832051221742708</v>
      </c>
    </row>
    <row r="17" spans="1:20" x14ac:dyDescent="0.25">
      <c r="A17">
        <v>13.1</v>
      </c>
      <c r="B17" t="s">
        <v>304</v>
      </c>
      <c r="C17" s="41" t="s">
        <v>315</v>
      </c>
      <c r="D17" s="45">
        <v>1500</v>
      </c>
      <c r="E17" s="56">
        <v>1500</v>
      </c>
      <c r="F17" s="55">
        <v>1596.6</v>
      </c>
      <c r="G17" s="57">
        <v>1729.59</v>
      </c>
      <c r="H17" s="23">
        <f t="shared" si="0"/>
        <v>132.99</v>
      </c>
      <c r="I17" s="12">
        <f t="shared" si="1"/>
        <v>8.3295753476136797E-2</v>
      </c>
      <c r="J17" s="23">
        <f t="shared" si="2"/>
        <v>229.58999999999992</v>
      </c>
      <c r="K17" s="12">
        <f t="shared" si="3"/>
        <v>0.15305999999999995</v>
      </c>
      <c r="M17" s="83">
        <v>3.3391119341239513E-2</v>
      </c>
      <c r="N17" s="83">
        <v>3.1358167133673974E-2</v>
      </c>
      <c r="O17" s="83">
        <v>3.5521921272611438E-2</v>
      </c>
      <c r="P17" s="83">
        <v>3.4792083345771517E-2</v>
      </c>
      <c r="Q17" s="5">
        <f t="shared" si="4"/>
        <v>-7.2983792683992132E-4</v>
      </c>
      <c r="R17" s="5">
        <f t="shared" si="5"/>
        <v>-2.0546127593685373E-2</v>
      </c>
      <c r="S17" s="5">
        <f t="shared" si="6"/>
        <v>1.4009640045320043E-3</v>
      </c>
      <c r="T17" s="5">
        <f t="shared" si="7"/>
        <v>4.1956185721565543E-2</v>
      </c>
    </row>
    <row r="18" spans="1:20" x14ac:dyDescent="0.25">
      <c r="A18">
        <v>13.1</v>
      </c>
      <c r="B18" t="s">
        <v>304</v>
      </c>
      <c r="C18" s="64" t="s">
        <v>316</v>
      </c>
      <c r="D18" s="58">
        <v>1592.38</v>
      </c>
      <c r="E18" s="58">
        <v>1521.18</v>
      </c>
      <c r="F18" s="63">
        <v>1619.32</v>
      </c>
      <c r="G18" s="58">
        <v>1526.23</v>
      </c>
      <c r="H18" s="23">
        <f t="shared" si="0"/>
        <v>-93.089999999999918</v>
      </c>
      <c r="I18" s="12">
        <f t="shared" si="1"/>
        <v>-5.7487093347824966E-2</v>
      </c>
      <c r="J18" s="23">
        <f t="shared" si="2"/>
        <v>-66.150000000000091</v>
      </c>
      <c r="K18" s="12">
        <f t="shared" si="3"/>
        <v>-4.1541591831095646E-2</v>
      </c>
      <c r="M18" s="84">
        <v>0.24169654465939089</v>
      </c>
      <c r="N18" s="84">
        <v>0.26300065930443384</v>
      </c>
      <c r="O18" s="84">
        <v>0.27483156045483503</v>
      </c>
      <c r="P18" s="84">
        <v>0.29475506731544227</v>
      </c>
      <c r="Q18" s="5">
        <f t="shared" si="4"/>
        <v>1.9923506860607232E-2</v>
      </c>
      <c r="R18" s="5">
        <f t="shared" si="5"/>
        <v>7.2493518676074314E-2</v>
      </c>
      <c r="S18" s="5">
        <f t="shared" si="6"/>
        <v>5.3058522656051377E-2</v>
      </c>
      <c r="T18" s="5">
        <f t="shared" si="7"/>
        <v>0.21952536694648953</v>
      </c>
    </row>
    <row r="19" spans="1:20" x14ac:dyDescent="0.25">
      <c r="A19">
        <v>13.2</v>
      </c>
      <c r="B19" t="s">
        <v>306</v>
      </c>
      <c r="C19" s="40" t="s">
        <v>317</v>
      </c>
      <c r="D19" s="44">
        <v>877.69</v>
      </c>
      <c r="E19" s="44">
        <v>895.36</v>
      </c>
      <c r="F19" s="44">
        <v>800.79600000000005</v>
      </c>
      <c r="G19" s="44">
        <v>798.72</v>
      </c>
      <c r="H19" s="60">
        <f t="shared" si="0"/>
        <v>-2.0760000000000218</v>
      </c>
      <c r="I19" s="61">
        <f t="shared" si="1"/>
        <v>-2.5924205415611737E-3</v>
      </c>
      <c r="J19" s="60">
        <f t="shared" si="2"/>
        <v>-78.970000000000027</v>
      </c>
      <c r="K19" s="61">
        <f t="shared" si="3"/>
        <v>-8.9974820266836841E-2</v>
      </c>
      <c r="M19" s="81">
        <v>4.7417359442102361E-2</v>
      </c>
      <c r="N19" s="81">
        <v>4.4750288445689797E-2</v>
      </c>
      <c r="O19" s="81">
        <v>4.3939072182860674E-2</v>
      </c>
      <c r="P19" s="81">
        <v>4.7031254664318338E-2</v>
      </c>
      <c r="Q19" s="66">
        <f t="shared" si="4"/>
        <v>3.0921824814576643E-3</v>
      </c>
      <c r="R19" s="66">
        <f t="shared" si="5"/>
        <v>7.0374323531206304E-2</v>
      </c>
      <c r="S19" s="66">
        <f t="shared" si="6"/>
        <v>-3.8610477778402291E-4</v>
      </c>
      <c r="T19" s="66">
        <f t="shared" si="7"/>
        <v>-8.142688296581874E-3</v>
      </c>
    </row>
    <row r="20" spans="1:20" x14ac:dyDescent="0.25">
      <c r="A20">
        <v>13.2</v>
      </c>
      <c r="B20" t="s">
        <v>306</v>
      </c>
      <c r="C20" s="40" t="s">
        <v>318</v>
      </c>
      <c r="D20" s="44">
        <v>1805.82</v>
      </c>
      <c r="E20" s="44">
        <v>1758.62</v>
      </c>
      <c r="F20" s="44">
        <v>1794.33</v>
      </c>
      <c r="G20" s="44">
        <v>1683.46</v>
      </c>
      <c r="H20" s="60">
        <f t="shared" si="0"/>
        <v>-110.86999999999989</v>
      </c>
      <c r="I20" s="61">
        <f t="shared" si="1"/>
        <v>-6.1789080046591151E-2</v>
      </c>
      <c r="J20" s="60">
        <f t="shared" si="2"/>
        <v>-122.3599999999999</v>
      </c>
      <c r="K20" s="61">
        <f t="shared" si="3"/>
        <v>-6.7758691342437172E-2</v>
      </c>
      <c r="M20" s="81">
        <v>0.12164611323430913</v>
      </c>
      <c r="N20" s="81">
        <v>0.15460688973133344</v>
      </c>
      <c r="O20" s="81">
        <v>0.16677928145330992</v>
      </c>
      <c r="P20" s="81">
        <v>0.18060240604197139</v>
      </c>
      <c r="Q20" s="66">
        <f t="shared" si="4"/>
        <v>1.3823124588661473E-2</v>
      </c>
      <c r="R20" s="66">
        <f t="shared" si="5"/>
        <v>8.2882744596374069E-2</v>
      </c>
      <c r="S20" s="66">
        <f t="shared" si="6"/>
        <v>5.8956292807662264E-2</v>
      </c>
      <c r="T20" s="66">
        <f t="shared" si="7"/>
        <v>0.48465414340122298</v>
      </c>
    </row>
    <row r="21" spans="1:20" x14ac:dyDescent="0.25">
      <c r="A21">
        <v>13.2</v>
      </c>
      <c r="B21" t="s">
        <v>306</v>
      </c>
      <c r="C21" s="40" t="s">
        <v>319</v>
      </c>
      <c r="D21" s="44">
        <v>758.5</v>
      </c>
      <c r="E21" s="44">
        <v>805.5</v>
      </c>
      <c r="F21" s="44">
        <v>1146</v>
      </c>
      <c r="G21" s="44">
        <v>1000</v>
      </c>
      <c r="H21" s="60">
        <f t="shared" si="0"/>
        <v>-146</v>
      </c>
      <c r="I21" s="61">
        <f t="shared" si="1"/>
        <v>-0.12739965095986039</v>
      </c>
      <c r="J21" s="60">
        <f t="shared" si="2"/>
        <v>241.5</v>
      </c>
      <c r="K21" s="61">
        <f t="shared" si="3"/>
        <v>0.31839156229400134</v>
      </c>
      <c r="M21" s="81">
        <v>3.782356881131555E-3</v>
      </c>
      <c r="N21" s="81">
        <v>4.9447832536673808E-3</v>
      </c>
      <c r="O21" s="81">
        <v>4.787737215004151E-3</v>
      </c>
      <c r="P21" s="81">
        <v>4.6419296098390997E-3</v>
      </c>
      <c r="Q21" s="66">
        <f t="shared" si="4"/>
        <v>-1.4580760516505128E-4</v>
      </c>
      <c r="R21" s="66">
        <f t="shared" si="5"/>
        <v>-3.0454387661066496E-2</v>
      </c>
      <c r="S21" s="66">
        <f t="shared" si="6"/>
        <v>8.5957272870754468E-4</v>
      </c>
      <c r="T21" s="66">
        <f t="shared" si="7"/>
        <v>0.22725849403464785</v>
      </c>
    </row>
    <row r="22" spans="1:20" x14ac:dyDescent="0.25">
      <c r="A22">
        <v>13.2</v>
      </c>
      <c r="B22" t="s">
        <v>306</v>
      </c>
      <c r="C22" s="40" t="s">
        <v>320</v>
      </c>
      <c r="D22" s="44">
        <v>2281.27</v>
      </c>
      <c r="E22" s="44">
        <v>2036.57</v>
      </c>
      <c r="F22" s="44">
        <v>2519.2399999999998</v>
      </c>
      <c r="G22" s="44">
        <v>2482.14</v>
      </c>
      <c r="H22" s="60">
        <f t="shared" si="0"/>
        <v>-37.099999999999909</v>
      </c>
      <c r="I22" s="61">
        <f t="shared" si="1"/>
        <v>-1.4726663596957778E-2</v>
      </c>
      <c r="J22" s="60">
        <f t="shared" si="2"/>
        <v>200.86999999999989</v>
      </c>
      <c r="K22" s="61">
        <f t="shared" si="3"/>
        <v>8.8051830778469842E-2</v>
      </c>
      <c r="M22" s="81">
        <v>6.8850715101847842E-2</v>
      </c>
      <c r="N22" s="81">
        <v>5.8698697873743204E-2</v>
      </c>
      <c r="O22" s="81">
        <v>5.9325469603660301E-2</v>
      </c>
      <c r="P22" s="81">
        <v>6.2479476999313416E-2</v>
      </c>
      <c r="Q22" s="66">
        <f t="shared" si="4"/>
        <v>3.1540073956531148E-3</v>
      </c>
      <c r="R22" s="66">
        <f t="shared" si="5"/>
        <v>5.316447415796801E-2</v>
      </c>
      <c r="S22" s="66">
        <f t="shared" si="6"/>
        <v>-6.3712381025344267E-3</v>
      </c>
      <c r="T22" s="66">
        <f t="shared" si="7"/>
        <v>-9.2536992435150942E-2</v>
      </c>
    </row>
    <row r="23" spans="1:20" x14ac:dyDescent="0.25">
      <c r="A23">
        <v>13.1</v>
      </c>
      <c r="B23" t="s">
        <v>304</v>
      </c>
      <c r="C23" s="65" t="s">
        <v>321</v>
      </c>
      <c r="D23" s="59">
        <v>146.33000000000001</v>
      </c>
      <c r="E23" s="59">
        <v>150</v>
      </c>
      <c r="F23" s="59">
        <v>141.31299999999999</v>
      </c>
      <c r="G23" s="59">
        <v>140.55699999999999</v>
      </c>
      <c r="H23" s="23">
        <f t="shared" si="0"/>
        <v>-0.75600000000000023</v>
      </c>
      <c r="I23" s="12">
        <f t="shared" si="1"/>
        <v>-5.3498262721759521E-3</v>
      </c>
      <c r="J23" s="23">
        <f t="shared" si="2"/>
        <v>-5.7730000000000246</v>
      </c>
      <c r="K23" s="12">
        <f t="shared" si="3"/>
        <v>-3.9451923734026E-2</v>
      </c>
      <c r="M23" s="82">
        <v>2.044836688861747E-2</v>
      </c>
      <c r="N23" s="82">
        <v>2.2333937695731002E-2</v>
      </c>
      <c r="O23" s="82">
        <v>2.2876889515241607E-2</v>
      </c>
      <c r="P23" s="82">
        <v>2.385145825248515E-2</v>
      </c>
      <c r="Q23" s="5">
        <f t="shared" si="4"/>
        <v>9.7456873724354257E-4</v>
      </c>
      <c r="R23" s="5">
        <f t="shared" si="5"/>
        <v>4.2600578920234819E-2</v>
      </c>
      <c r="S23" s="5">
        <f t="shared" si="6"/>
        <v>3.4030913638676795E-3</v>
      </c>
      <c r="T23" s="5">
        <f t="shared" si="7"/>
        <v>0.16642362602374869</v>
      </c>
    </row>
    <row r="24" spans="1:20" x14ac:dyDescent="0.25">
      <c r="A24">
        <v>13.1</v>
      </c>
      <c r="B24" t="s">
        <v>304</v>
      </c>
      <c r="C24" s="42" t="s">
        <v>322</v>
      </c>
      <c r="D24" s="45">
        <v>1103.33</v>
      </c>
      <c r="E24" s="45">
        <v>1046.81</v>
      </c>
      <c r="F24" s="45">
        <v>1182.32</v>
      </c>
      <c r="G24" s="45">
        <v>1200.54</v>
      </c>
      <c r="H24" s="23">
        <f t="shared" si="0"/>
        <v>18.220000000000027</v>
      </c>
      <c r="I24" s="12">
        <f t="shared" si="1"/>
        <v>1.5410379592665292E-2</v>
      </c>
      <c r="J24" s="23">
        <f t="shared" si="2"/>
        <v>97.210000000000036</v>
      </c>
      <c r="K24" s="12">
        <f t="shared" si="3"/>
        <v>8.8106006362557027E-2</v>
      </c>
      <c r="M24" s="83">
        <v>1.4420235609314054E-2</v>
      </c>
      <c r="N24" s="83">
        <v>1.2279545079940663E-2</v>
      </c>
      <c r="O24" s="83">
        <v>1.4633487132956235E-2</v>
      </c>
      <c r="P24" s="83">
        <v>1.5955700170154331E-2</v>
      </c>
      <c r="Q24" s="5">
        <f t="shared" si="4"/>
        <v>1.3222130371980962E-3</v>
      </c>
      <c r="R24" s="5">
        <f t="shared" si="5"/>
        <v>9.0355294345414491E-2</v>
      </c>
      <c r="S24" s="5">
        <f t="shared" si="6"/>
        <v>1.5354645608402773E-3</v>
      </c>
      <c r="T24" s="5">
        <f t="shared" si="7"/>
        <v>0.10647985251007398</v>
      </c>
    </row>
    <row r="25" spans="1:20" x14ac:dyDescent="0.25">
      <c r="A25">
        <v>13.1</v>
      </c>
      <c r="B25" t="s">
        <v>304</v>
      </c>
      <c r="C25" s="42" t="s">
        <v>323</v>
      </c>
      <c r="D25" s="45">
        <v>1200</v>
      </c>
      <c r="E25" s="45">
        <v>1063.05</v>
      </c>
      <c r="F25" s="45">
        <v>1243.44</v>
      </c>
      <c r="G25" s="45">
        <v>1098.3800000000001</v>
      </c>
      <c r="H25" s="23">
        <f t="shared" si="0"/>
        <v>-145.05999999999995</v>
      </c>
      <c r="I25" s="12">
        <f t="shared" si="1"/>
        <v>-0.11666023290227107</v>
      </c>
      <c r="J25" s="23">
        <f t="shared" si="2"/>
        <v>-101.61999999999989</v>
      </c>
      <c r="K25" s="12">
        <f t="shared" si="3"/>
        <v>-8.4683333333333236E-2</v>
      </c>
      <c r="M25" s="83">
        <v>5.8311335250778142E-3</v>
      </c>
      <c r="N25" s="83">
        <v>6.654854128894017E-3</v>
      </c>
      <c r="O25" s="83">
        <v>7.5677136624259156E-3</v>
      </c>
      <c r="P25" s="83">
        <v>8.089793725185826E-3</v>
      </c>
      <c r="Q25" s="5">
        <f t="shared" si="4"/>
        <v>5.220800627599104E-4</v>
      </c>
      <c r="R25" s="5">
        <f t="shared" si="5"/>
        <v>6.8987819313521936E-2</v>
      </c>
      <c r="S25" s="5">
        <f t="shared" si="6"/>
        <v>2.2586602001080118E-3</v>
      </c>
      <c r="T25" s="5">
        <f t="shared" si="7"/>
        <v>0.38734496310095573</v>
      </c>
    </row>
    <row r="26" spans="1:20" x14ac:dyDescent="0.25">
      <c r="A26">
        <v>13.1</v>
      </c>
      <c r="B26" t="s">
        <v>304</v>
      </c>
      <c r="C26" s="42" t="s">
        <v>324</v>
      </c>
      <c r="D26" s="45">
        <v>645.02</v>
      </c>
      <c r="E26" s="45">
        <v>700</v>
      </c>
      <c r="F26" s="45">
        <v>752.33299999999997</v>
      </c>
      <c r="G26" s="45">
        <v>788.99300000000005</v>
      </c>
      <c r="H26" s="23">
        <f t="shared" si="0"/>
        <v>36.660000000000082</v>
      </c>
      <c r="I26" s="12">
        <f t="shared" si="1"/>
        <v>4.8728422121587227E-2</v>
      </c>
      <c r="J26" s="23">
        <f t="shared" si="2"/>
        <v>143.97300000000007</v>
      </c>
      <c r="K26" s="12">
        <f t="shared" si="3"/>
        <v>0.2232070323400826</v>
      </c>
      <c r="M26" s="83">
        <v>6.2842283597966987E-3</v>
      </c>
      <c r="N26" s="83">
        <v>7.4377781440580189E-3</v>
      </c>
      <c r="O26" s="83">
        <v>7.9538215023456059E-3</v>
      </c>
      <c r="P26" s="83">
        <v>8.0599420878235163E-3</v>
      </c>
      <c r="Q26" s="5">
        <f t="shared" si="4"/>
        <v>1.0612058547791042E-4</v>
      </c>
      <c r="R26" s="5">
        <f t="shared" si="5"/>
        <v>1.3342087881481265E-2</v>
      </c>
      <c r="S26" s="5">
        <f t="shared" si="6"/>
        <v>1.7757137280268176E-3</v>
      </c>
      <c r="T26" s="5">
        <f t="shared" si="7"/>
        <v>0.28256670928557148</v>
      </c>
    </row>
    <row r="27" spans="1:20" x14ac:dyDescent="0.25">
      <c r="A27">
        <v>13.1</v>
      </c>
      <c r="B27" t="s">
        <v>304</v>
      </c>
      <c r="C27" s="42" t="s">
        <v>325</v>
      </c>
      <c r="D27" s="45">
        <v>753.73</v>
      </c>
      <c r="E27" s="45">
        <v>708.38</v>
      </c>
      <c r="F27" s="45">
        <v>712.96799999999996</v>
      </c>
      <c r="G27" s="45">
        <v>705.31600000000003</v>
      </c>
      <c r="H27" s="23">
        <f t="shared" si="0"/>
        <v>-7.65199999999993</v>
      </c>
      <c r="I27" s="12">
        <f t="shared" si="1"/>
        <v>-1.0732599499556685E-2</v>
      </c>
      <c r="J27" s="23">
        <f t="shared" si="2"/>
        <v>-48.413999999999987</v>
      </c>
      <c r="K27" s="12">
        <f t="shared" si="3"/>
        <v>-6.4232550117416035E-2</v>
      </c>
      <c r="M27" s="83">
        <v>6.4634963161419964E-2</v>
      </c>
      <c r="N27" s="83">
        <v>5.6411735618922036E-2</v>
      </c>
      <c r="O27" s="83">
        <v>5.4248151508716383E-2</v>
      </c>
      <c r="P27" s="83">
        <v>5.6583778620257319E-2</v>
      </c>
      <c r="Q27" s="5">
        <f t="shared" si="4"/>
        <v>2.3356271115409361E-3</v>
      </c>
      <c r="R27" s="5">
        <f t="shared" si="5"/>
        <v>4.3054501334771865E-2</v>
      </c>
      <c r="S27" s="5">
        <f t="shared" si="6"/>
        <v>-8.0511845411626454E-3</v>
      </c>
      <c r="T27" s="5">
        <f t="shared" si="7"/>
        <v>-0.1245639224865889</v>
      </c>
    </row>
    <row r="28" spans="1:20" x14ac:dyDescent="0.25">
      <c r="A28">
        <v>13.1</v>
      </c>
      <c r="B28" t="s">
        <v>304</v>
      </c>
      <c r="C28" s="42" t="s">
        <v>326</v>
      </c>
      <c r="D28" s="45">
        <v>816.6</v>
      </c>
      <c r="E28" s="45">
        <v>732.41</v>
      </c>
      <c r="F28" s="45">
        <v>682.08799999999997</v>
      </c>
      <c r="G28" s="45">
        <v>614.73500000000001</v>
      </c>
      <c r="H28" s="23">
        <f t="shared" si="0"/>
        <v>-67.352999999999952</v>
      </c>
      <c r="I28" s="12">
        <f t="shared" si="1"/>
        <v>-9.8745323184105213E-2</v>
      </c>
      <c r="J28" s="23">
        <f t="shared" si="2"/>
        <v>-201.86500000000001</v>
      </c>
      <c r="K28" s="12">
        <f t="shared" si="3"/>
        <v>-0.24720181239284841</v>
      </c>
      <c r="M28" s="83">
        <v>7.2889169063472675E-2</v>
      </c>
      <c r="N28" s="83">
        <v>5.5422778968188563E-2</v>
      </c>
      <c r="O28" s="83">
        <v>4.9421803509720266E-2</v>
      </c>
      <c r="P28" s="83">
        <v>4.3195319263261589E-2</v>
      </c>
      <c r="Q28" s="5">
        <f t="shared" si="4"/>
        <v>-6.2264842464586773E-3</v>
      </c>
      <c r="R28" s="5">
        <f t="shared" si="5"/>
        <v>-0.12598658495402851</v>
      </c>
      <c r="S28" s="5">
        <f t="shared" si="6"/>
        <v>-2.9693849800211086E-2</v>
      </c>
      <c r="T28" s="5">
        <f t="shared" si="7"/>
        <v>-0.40738356852927438</v>
      </c>
    </row>
    <row r="29" spans="1:20" x14ac:dyDescent="0.25">
      <c r="A29">
        <v>13.1</v>
      </c>
      <c r="B29" t="s">
        <v>304</v>
      </c>
      <c r="C29" s="64" t="s">
        <v>327</v>
      </c>
      <c r="D29" s="58">
        <v>482.65</v>
      </c>
      <c r="E29" s="58">
        <v>422.06</v>
      </c>
      <c r="F29" s="58">
        <v>455.91</v>
      </c>
      <c r="G29" s="58">
        <v>473.13799999999998</v>
      </c>
      <c r="H29" s="23">
        <f t="shared" si="0"/>
        <v>17.227999999999952</v>
      </c>
      <c r="I29" s="12">
        <f t="shared" si="1"/>
        <v>3.7788159943848459E-2</v>
      </c>
      <c r="J29" s="23">
        <f t="shared" si="2"/>
        <v>-9.5120000000000005</v>
      </c>
      <c r="K29" s="12">
        <f t="shared" si="3"/>
        <v>-1.9707862840567702E-2</v>
      </c>
      <c r="M29" s="84">
        <v>6.3374177534376103E-2</v>
      </c>
      <c r="N29" s="84">
        <v>5.3341849348936869E-2</v>
      </c>
      <c r="O29" s="84">
        <v>5.4808007876599937E-2</v>
      </c>
      <c r="P29" s="84">
        <v>6.052419475208215E-2</v>
      </c>
      <c r="Q29" s="5">
        <f t="shared" si="4"/>
        <v>5.7161868754822126E-3</v>
      </c>
      <c r="R29" s="5">
        <f t="shared" si="5"/>
        <v>0.10429473897960659</v>
      </c>
      <c r="S29" s="5">
        <f t="shared" si="6"/>
        <v>-2.8499827822939527E-3</v>
      </c>
      <c r="T29" s="5">
        <f t="shared" si="7"/>
        <v>-4.4970726140754008E-2</v>
      </c>
    </row>
    <row r="30" spans="1:20" x14ac:dyDescent="0.25">
      <c r="A30">
        <v>13.2</v>
      </c>
      <c r="B30" t="s">
        <v>306</v>
      </c>
      <c r="C30" s="40" t="s">
        <v>202</v>
      </c>
      <c r="D30" s="44">
        <v>502.34</v>
      </c>
      <c r="E30" s="44">
        <v>453.18</v>
      </c>
      <c r="F30" s="44">
        <v>494.82600000000002</v>
      </c>
      <c r="G30" s="44">
        <v>518.58199999999999</v>
      </c>
      <c r="H30" s="60">
        <f t="shared" si="0"/>
        <v>23.755999999999972</v>
      </c>
      <c r="I30" s="61">
        <f t="shared" si="1"/>
        <v>4.8008795010771405E-2</v>
      </c>
      <c r="J30" s="60">
        <f t="shared" si="2"/>
        <v>16.242000000000019</v>
      </c>
      <c r="K30" s="61">
        <f t="shared" si="3"/>
        <v>3.2332683043357124E-2</v>
      </c>
      <c r="M30" s="81">
        <v>2.1630353413971081E-2</v>
      </c>
      <c r="N30" s="81">
        <v>2.1180154936541948E-2</v>
      </c>
      <c r="O30" s="81">
        <v>2.3668410587076971E-2</v>
      </c>
      <c r="P30" s="81">
        <v>2.5747037224991789E-2</v>
      </c>
      <c r="Q30" s="66">
        <f t="shared" si="4"/>
        <v>2.0786266379148183E-3</v>
      </c>
      <c r="R30" s="66">
        <f t="shared" si="5"/>
        <v>8.7822823178914905E-2</v>
      </c>
      <c r="S30" s="66">
        <f t="shared" si="6"/>
        <v>4.1166838110207084E-3</v>
      </c>
      <c r="T30" s="66">
        <f t="shared" si="7"/>
        <v>0.19031976649820873</v>
      </c>
    </row>
    <row r="31" spans="1:20" x14ac:dyDescent="0.25">
      <c r="A31">
        <v>13.2</v>
      </c>
      <c r="B31" t="s">
        <v>306</v>
      </c>
      <c r="C31" s="40" t="s">
        <v>328</v>
      </c>
      <c r="D31" s="44">
        <v>484.7</v>
      </c>
      <c r="E31" s="44">
        <v>423.51</v>
      </c>
      <c r="F31" s="44">
        <v>445.62099999999998</v>
      </c>
      <c r="G31" s="44">
        <v>438.459</v>
      </c>
      <c r="H31" s="60">
        <f t="shared" si="0"/>
        <v>-7.1619999999999777</v>
      </c>
      <c r="I31" s="61">
        <f t="shared" si="1"/>
        <v>-1.6071953521041373E-2</v>
      </c>
      <c r="J31" s="60">
        <f t="shared" si="2"/>
        <v>-46.240999999999985</v>
      </c>
      <c r="K31" s="61">
        <f t="shared" si="3"/>
        <v>-9.5401279141737128E-2</v>
      </c>
      <c r="M31" s="81">
        <v>2.6752295023836727E-2</v>
      </c>
      <c r="N31" s="81">
        <v>2.2704796439756057E-2</v>
      </c>
      <c r="O31" s="81">
        <v>2.2452170891329948E-2</v>
      </c>
      <c r="P31" s="81">
        <v>2.5105227021702141E-2</v>
      </c>
      <c r="Q31" s="66">
        <f t="shared" si="4"/>
        <v>2.6530561303721931E-3</v>
      </c>
      <c r="R31" s="66">
        <f t="shared" si="5"/>
        <v>0.11816479320477148</v>
      </c>
      <c r="S31" s="66">
        <f t="shared" si="6"/>
        <v>-1.6470680021345857E-3</v>
      </c>
      <c r="T31" s="66">
        <f t="shared" si="7"/>
        <v>-6.15673534052694E-2</v>
      </c>
    </row>
    <row r="32" spans="1:20" x14ac:dyDescent="0.25">
      <c r="A32">
        <v>13.2</v>
      </c>
      <c r="B32" t="s">
        <v>306</v>
      </c>
      <c r="C32" s="40" t="s">
        <v>329</v>
      </c>
      <c r="D32" s="44">
        <v>400</v>
      </c>
      <c r="E32" s="44">
        <v>342.35</v>
      </c>
      <c r="F32" s="44">
        <v>379.30799999999999</v>
      </c>
      <c r="G32" s="44">
        <v>355.89499999999998</v>
      </c>
      <c r="H32" s="60">
        <f t="shared" si="0"/>
        <v>-23.413000000000011</v>
      </c>
      <c r="I32" s="61">
        <f t="shared" si="1"/>
        <v>-6.1725563394391926E-2</v>
      </c>
      <c r="J32" s="60">
        <f t="shared" si="2"/>
        <v>-44.105000000000018</v>
      </c>
      <c r="K32" s="61">
        <f t="shared" si="3"/>
        <v>-0.11026250000000004</v>
      </c>
      <c r="M32" s="81">
        <v>1.49915290965683E-2</v>
      </c>
      <c r="N32" s="81">
        <v>9.4568979726388658E-3</v>
      </c>
      <c r="O32" s="81">
        <v>8.6874263981930148E-3</v>
      </c>
      <c r="P32" s="81">
        <v>9.6719305053882213E-3</v>
      </c>
      <c r="Q32" s="66">
        <f t="shared" si="4"/>
        <v>9.8450410719520647E-4</v>
      </c>
      <c r="R32" s="66">
        <f t="shared" si="5"/>
        <v>0.11332517388578778</v>
      </c>
      <c r="S32" s="66">
        <f t="shared" si="6"/>
        <v>-5.3195985911800789E-3</v>
      </c>
      <c r="T32" s="66">
        <f t="shared" si="7"/>
        <v>-0.35484029393624594</v>
      </c>
    </row>
    <row r="33" spans="1:20" x14ac:dyDescent="0.25">
      <c r="M33" s="6" t="s">
        <v>330</v>
      </c>
      <c r="Q33" s="5"/>
      <c r="R33" s="5"/>
      <c r="S33" s="5"/>
      <c r="T33" s="5"/>
    </row>
    <row r="35" spans="1:20" x14ac:dyDescent="0.25">
      <c r="A35" s="7" t="s">
        <v>331</v>
      </c>
      <c r="B35" s="19"/>
      <c r="C35" s="19"/>
      <c r="D35" s="19"/>
      <c r="E35" s="7"/>
      <c r="F35" s="7"/>
      <c r="G35" s="7"/>
      <c r="H35" s="19"/>
      <c r="I35" s="19"/>
      <c r="J35" s="19"/>
      <c r="K35" s="19"/>
      <c r="M35" s="7" t="s">
        <v>332</v>
      </c>
      <c r="N35" s="7"/>
      <c r="O35" s="7"/>
      <c r="P35" s="7"/>
      <c r="Q35" s="19"/>
      <c r="R35" s="19"/>
      <c r="S35" s="19"/>
      <c r="T35" s="19"/>
    </row>
    <row r="36" spans="1:20" x14ac:dyDescent="0.25">
      <c r="A36" s="1" t="s">
        <v>38</v>
      </c>
      <c r="B36" s="1" t="s">
        <v>303</v>
      </c>
      <c r="C36" s="1" t="s">
        <v>193</v>
      </c>
      <c r="D36" s="1">
        <v>2021</v>
      </c>
      <c r="E36" s="1">
        <v>2022</v>
      </c>
      <c r="F36" s="1">
        <v>2023</v>
      </c>
      <c r="G36" s="1">
        <v>2024</v>
      </c>
      <c r="H36" s="1" t="s">
        <v>184</v>
      </c>
      <c r="I36" s="1" t="s">
        <v>66</v>
      </c>
      <c r="J36" s="1" t="s">
        <v>185</v>
      </c>
      <c r="K36" s="1" t="s">
        <v>68</v>
      </c>
      <c r="M36" s="1">
        <v>2021</v>
      </c>
      <c r="N36" s="1">
        <v>2022</v>
      </c>
      <c r="O36" s="1">
        <v>2023</v>
      </c>
      <c r="P36" s="1">
        <v>2024</v>
      </c>
      <c r="Q36" s="1" t="s">
        <v>74</v>
      </c>
      <c r="R36" s="1" t="s">
        <v>66</v>
      </c>
      <c r="S36" s="1" t="s">
        <v>75</v>
      </c>
      <c r="T36" s="1" t="s">
        <v>68</v>
      </c>
    </row>
    <row r="37" spans="1:20" x14ac:dyDescent="0.25">
      <c r="A37">
        <v>13.3</v>
      </c>
      <c r="B37" t="s">
        <v>333</v>
      </c>
      <c r="C37" t="s">
        <v>334</v>
      </c>
      <c r="D37" s="9">
        <v>2925</v>
      </c>
      <c r="E37" s="9">
        <v>3048.78</v>
      </c>
      <c r="F37" s="2">
        <v>3000</v>
      </c>
      <c r="G37" s="2">
        <v>3252.26</v>
      </c>
      <c r="H37" s="23">
        <f t="shared" ref="H37:H45" si="8">SUM(G37-F37)</f>
        <v>252.26000000000022</v>
      </c>
      <c r="I37" s="12">
        <f t="shared" ref="I37:I45" si="9">SUM(G37-F37)/F37</f>
        <v>8.408666666666674E-2</v>
      </c>
      <c r="J37" s="23">
        <f t="shared" ref="J37:J45" si="10">SUM(G37-D37)</f>
        <v>327.26000000000022</v>
      </c>
      <c r="K37" s="12">
        <f t="shared" ref="K37:K45" si="11">SUM(G37-D37)/D37</f>
        <v>0.11188376068376076</v>
      </c>
      <c r="M37" s="5">
        <v>0.12869</v>
      </c>
      <c r="N37" s="5">
        <v>0.13769000000000001</v>
      </c>
      <c r="O37" s="5">
        <v>0.13056000000000001</v>
      </c>
      <c r="P37" s="5">
        <v>0.1386</v>
      </c>
      <c r="Q37" s="25">
        <f t="shared" ref="Q37:Q45" si="12">SUM(P37-O37)</f>
        <v>8.0399999999999916E-3</v>
      </c>
      <c r="R37" s="5">
        <f t="shared" ref="R37:R45" si="13">SUM(P37-O37)/O37</f>
        <v>6.158088235294111E-2</v>
      </c>
      <c r="S37" s="25">
        <f t="shared" ref="S37:S45" si="14">SUM(P37-M37)</f>
        <v>9.9100000000000021E-3</v>
      </c>
      <c r="T37" s="5">
        <f t="shared" ref="T37:T45" si="15">SUM(P37-M37)/M37</f>
        <v>7.7006760432046018E-2</v>
      </c>
    </row>
    <row r="38" spans="1:20" x14ac:dyDescent="0.25">
      <c r="A38">
        <v>13.3</v>
      </c>
      <c r="B38" t="s">
        <v>333</v>
      </c>
      <c r="C38" t="s">
        <v>335</v>
      </c>
      <c r="D38" s="9">
        <v>1555.32</v>
      </c>
      <c r="E38" s="9">
        <v>1421.9</v>
      </c>
      <c r="F38" s="2">
        <v>1628.42</v>
      </c>
      <c r="G38" s="2">
        <v>1606.47</v>
      </c>
      <c r="H38" s="23">
        <f t="shared" si="8"/>
        <v>-21.950000000000045</v>
      </c>
      <c r="I38" s="12">
        <f t="shared" si="9"/>
        <v>-1.3479323516046256E-2</v>
      </c>
      <c r="J38" s="23">
        <f t="shared" si="10"/>
        <v>51.150000000000091</v>
      </c>
      <c r="K38" s="12">
        <f t="shared" si="11"/>
        <v>3.2887122907183146E-2</v>
      </c>
      <c r="M38" s="5">
        <v>4.7620000000000003E-2</v>
      </c>
      <c r="N38" s="5">
        <v>5.3220000000000003E-2</v>
      </c>
      <c r="O38" s="5">
        <v>5.1700000000000003E-2</v>
      </c>
      <c r="P38" s="5">
        <v>4.3610000000000003E-2</v>
      </c>
      <c r="Q38" s="25">
        <f t="shared" si="12"/>
        <v>-8.09E-3</v>
      </c>
      <c r="R38" s="5">
        <f t="shared" si="13"/>
        <v>-0.1564796905222437</v>
      </c>
      <c r="S38" s="25">
        <f t="shared" si="14"/>
        <v>-4.0099999999999997E-3</v>
      </c>
      <c r="T38" s="5">
        <f t="shared" si="15"/>
        <v>-8.4208315833683309E-2</v>
      </c>
    </row>
    <row r="39" spans="1:20" x14ac:dyDescent="0.25">
      <c r="A39">
        <v>13.3</v>
      </c>
      <c r="B39" t="s">
        <v>333</v>
      </c>
      <c r="C39" t="s">
        <v>336</v>
      </c>
      <c r="D39" s="2">
        <v>12000</v>
      </c>
      <c r="E39" s="2">
        <v>10000</v>
      </c>
      <c r="F39" s="2">
        <v>9000</v>
      </c>
      <c r="G39" s="2">
        <v>11016.71</v>
      </c>
      <c r="H39" s="23">
        <f t="shared" si="8"/>
        <v>2016.7099999999991</v>
      </c>
      <c r="I39" s="12">
        <f t="shared" si="9"/>
        <v>0.2240788888888888</v>
      </c>
      <c r="J39" s="23">
        <f t="shared" si="10"/>
        <v>-983.29000000000087</v>
      </c>
      <c r="K39" s="12">
        <f t="shared" si="11"/>
        <v>-8.1940833333333407E-2</v>
      </c>
      <c r="M39" s="5">
        <v>1.11E-2</v>
      </c>
      <c r="N39" s="5">
        <v>1.4370000000000001E-2</v>
      </c>
      <c r="O39" s="5">
        <v>1.5469999999999999E-2</v>
      </c>
      <c r="P39" s="5">
        <v>1.848E-2</v>
      </c>
      <c r="Q39" s="25">
        <f t="shared" si="12"/>
        <v>3.0100000000000005E-3</v>
      </c>
      <c r="R39" s="5">
        <f t="shared" si="13"/>
        <v>0.19457013574660637</v>
      </c>
      <c r="S39" s="25">
        <f t="shared" si="14"/>
        <v>7.3799999999999994E-3</v>
      </c>
      <c r="T39" s="5">
        <f t="shared" si="15"/>
        <v>0.66486486486486474</v>
      </c>
    </row>
    <row r="40" spans="1:20" x14ac:dyDescent="0.25">
      <c r="A40">
        <v>13.3</v>
      </c>
      <c r="B40" t="s">
        <v>333</v>
      </c>
      <c r="C40" t="s">
        <v>337</v>
      </c>
      <c r="D40" s="9">
        <v>1153.43</v>
      </c>
      <c r="E40" s="9">
        <v>1200.1199999999999</v>
      </c>
      <c r="F40" s="2">
        <v>1397.42</v>
      </c>
      <c r="G40" s="2">
        <v>1600</v>
      </c>
      <c r="H40" s="23">
        <f t="shared" si="8"/>
        <v>202.57999999999993</v>
      </c>
      <c r="I40" s="12">
        <f t="shared" si="9"/>
        <v>0.14496715375477659</v>
      </c>
      <c r="J40" s="23">
        <f t="shared" si="10"/>
        <v>446.56999999999994</v>
      </c>
      <c r="K40" s="12">
        <f t="shared" si="11"/>
        <v>0.38716697155440721</v>
      </c>
      <c r="M40" s="5">
        <v>1.771E-2</v>
      </c>
      <c r="N40" s="5">
        <v>1.806E-2</v>
      </c>
      <c r="O40" s="5">
        <v>1.4579999999999999E-2</v>
      </c>
      <c r="P40" s="5">
        <v>9.5399999999999999E-3</v>
      </c>
      <c r="Q40" s="25">
        <f t="shared" si="12"/>
        <v>-5.0399999999999993E-3</v>
      </c>
      <c r="R40" s="5">
        <f t="shared" si="13"/>
        <v>-0.34567901234567899</v>
      </c>
      <c r="S40" s="25">
        <f t="shared" si="14"/>
        <v>-8.1700000000000002E-3</v>
      </c>
      <c r="T40" s="5">
        <f t="shared" si="15"/>
        <v>-0.46132128740824396</v>
      </c>
    </row>
    <row r="41" spans="1:20" x14ac:dyDescent="0.25">
      <c r="A41">
        <v>13.3</v>
      </c>
      <c r="B41" t="s">
        <v>333</v>
      </c>
      <c r="C41" t="s">
        <v>338</v>
      </c>
      <c r="D41" s="9">
        <v>119317.03</v>
      </c>
      <c r="E41" s="9">
        <v>132908.51999999999</v>
      </c>
      <c r="F41" s="2">
        <v>162733.09</v>
      </c>
      <c r="G41" s="2">
        <v>169058.33</v>
      </c>
      <c r="H41" s="23">
        <f t="shared" si="8"/>
        <v>6325.2399999999907</v>
      </c>
      <c r="I41" s="12">
        <f t="shared" si="9"/>
        <v>3.886880043880437E-2</v>
      </c>
      <c r="J41" s="23">
        <f t="shared" si="10"/>
        <v>49741.299999999988</v>
      </c>
      <c r="K41" s="12">
        <f t="shared" si="11"/>
        <v>0.4168834909819662</v>
      </c>
      <c r="M41" s="5">
        <v>5.7209999999999997E-2</v>
      </c>
      <c r="N41" s="5">
        <v>7.356E-2</v>
      </c>
      <c r="O41" s="5">
        <v>8.3529999999999993E-2</v>
      </c>
      <c r="P41" s="5">
        <v>9.9879999999999997E-2</v>
      </c>
      <c r="Q41" s="25">
        <f t="shared" si="12"/>
        <v>1.6350000000000003E-2</v>
      </c>
      <c r="R41" s="5">
        <f t="shared" si="13"/>
        <v>0.19573805818268891</v>
      </c>
      <c r="S41" s="25">
        <f t="shared" si="14"/>
        <v>4.267E-2</v>
      </c>
      <c r="T41" s="5">
        <f t="shared" si="15"/>
        <v>0.74584862786226191</v>
      </c>
    </row>
    <row r="42" spans="1:20" x14ac:dyDescent="0.25">
      <c r="A42">
        <v>13.3</v>
      </c>
      <c r="B42" t="s">
        <v>333</v>
      </c>
      <c r="C42" t="s">
        <v>339</v>
      </c>
      <c r="D42" s="2">
        <v>9000</v>
      </c>
      <c r="E42" s="9">
        <v>9509.32</v>
      </c>
      <c r="F42" s="2">
        <v>10001</v>
      </c>
      <c r="G42" s="2">
        <v>10230.25</v>
      </c>
      <c r="H42" s="23">
        <f t="shared" si="8"/>
        <v>229.25</v>
      </c>
      <c r="I42" s="12">
        <f t="shared" si="9"/>
        <v>2.2922707729227079E-2</v>
      </c>
      <c r="J42" s="23">
        <f t="shared" si="10"/>
        <v>1230.25</v>
      </c>
      <c r="K42" s="12">
        <f t="shared" si="11"/>
        <v>0.13669444444444445</v>
      </c>
      <c r="M42" s="5">
        <v>0.16391</v>
      </c>
      <c r="N42" s="5">
        <v>0.18853</v>
      </c>
      <c r="O42" s="5">
        <v>0.20752000000000001</v>
      </c>
      <c r="P42" s="5">
        <v>0.20952999999999999</v>
      </c>
      <c r="Q42" s="25">
        <f t="shared" si="12"/>
        <v>2.009999999999984E-3</v>
      </c>
      <c r="R42" s="5">
        <f t="shared" si="13"/>
        <v>9.6858134155743247E-3</v>
      </c>
      <c r="S42" s="25">
        <f t="shared" si="14"/>
        <v>4.5619999999999994E-2</v>
      </c>
      <c r="T42" s="5">
        <f t="shared" si="15"/>
        <v>0.27832347019705933</v>
      </c>
    </row>
    <row r="43" spans="1:20" x14ac:dyDescent="0.25">
      <c r="A43">
        <v>13.3</v>
      </c>
      <c r="B43" t="s">
        <v>333</v>
      </c>
      <c r="C43" t="s">
        <v>325</v>
      </c>
      <c r="D43" s="9">
        <v>2000.34</v>
      </c>
      <c r="E43" s="9">
        <v>1879.73</v>
      </c>
      <c r="F43" s="2">
        <v>1518.69</v>
      </c>
      <c r="G43" s="2">
        <v>1291.3800000000001</v>
      </c>
      <c r="H43" s="23">
        <f t="shared" si="8"/>
        <v>-227.30999999999995</v>
      </c>
      <c r="I43" s="12">
        <f t="shared" si="9"/>
        <v>-0.14967504889082034</v>
      </c>
      <c r="J43" s="23">
        <f t="shared" si="10"/>
        <v>-708.95999999999981</v>
      </c>
      <c r="K43" s="12">
        <f t="shared" si="11"/>
        <v>-0.35441974864273068</v>
      </c>
      <c r="M43" s="5">
        <v>0.22445000000000001</v>
      </c>
      <c r="N43" s="5">
        <v>0.14041000000000001</v>
      </c>
      <c r="O43" s="5">
        <v>0.10929999999999999</v>
      </c>
      <c r="P43" s="5">
        <v>8.6889999999999995E-2</v>
      </c>
      <c r="Q43" s="25">
        <f t="shared" si="12"/>
        <v>-2.2409999999999999E-2</v>
      </c>
      <c r="R43" s="5">
        <f t="shared" si="13"/>
        <v>-0.20503202195791401</v>
      </c>
      <c r="S43" s="25">
        <f t="shared" si="14"/>
        <v>-0.13756000000000002</v>
      </c>
      <c r="T43" s="5">
        <f t="shared" si="15"/>
        <v>-0.61287591891289828</v>
      </c>
    </row>
    <row r="44" spans="1:20" x14ac:dyDescent="0.25">
      <c r="A44">
        <v>13.3</v>
      </c>
      <c r="B44" t="s">
        <v>333</v>
      </c>
      <c r="C44" t="s">
        <v>340</v>
      </c>
      <c r="D44" s="9">
        <v>3077.88</v>
      </c>
      <c r="E44" s="9">
        <v>3287.57</v>
      </c>
      <c r="F44" s="2">
        <v>3326.26</v>
      </c>
      <c r="G44" s="2">
        <v>3652.24</v>
      </c>
      <c r="H44" s="23">
        <f t="shared" si="8"/>
        <v>325.97999999999956</v>
      </c>
      <c r="I44" s="12">
        <f t="shared" si="9"/>
        <v>9.8001960159458237E-2</v>
      </c>
      <c r="J44" s="23">
        <f t="shared" si="10"/>
        <v>574.35999999999967</v>
      </c>
      <c r="K44" s="12">
        <f t="shared" si="11"/>
        <v>0.18660896461200555</v>
      </c>
      <c r="M44" s="5">
        <v>0.27695999999999998</v>
      </c>
      <c r="N44" s="5">
        <v>0.28310000000000002</v>
      </c>
      <c r="O44" s="5">
        <v>0.29082999999999998</v>
      </c>
      <c r="P44" s="5">
        <v>0.29888999999999999</v>
      </c>
      <c r="Q44" s="25">
        <f t="shared" si="12"/>
        <v>8.0600000000000116E-3</v>
      </c>
      <c r="R44" s="5">
        <f t="shared" si="13"/>
        <v>2.7713784685211334E-2</v>
      </c>
      <c r="S44" s="25">
        <f t="shared" si="14"/>
        <v>2.1930000000000005E-2</v>
      </c>
      <c r="T44" s="5">
        <f t="shared" si="15"/>
        <v>7.9181109185441967E-2</v>
      </c>
    </row>
    <row r="45" spans="1:20" x14ac:dyDescent="0.25">
      <c r="A45">
        <v>13.3</v>
      </c>
      <c r="B45" t="s">
        <v>333</v>
      </c>
      <c r="C45" t="s">
        <v>341</v>
      </c>
      <c r="D45" s="9">
        <v>2272.4299999999998</v>
      </c>
      <c r="E45" s="9">
        <v>2000.34</v>
      </c>
      <c r="F45" s="2">
        <v>2099.4299999999998</v>
      </c>
      <c r="G45" s="2">
        <v>2272.16</v>
      </c>
      <c r="H45" s="23">
        <f t="shared" si="8"/>
        <v>172.73000000000002</v>
      </c>
      <c r="I45" s="12">
        <f t="shared" si="9"/>
        <v>8.2274712660103E-2</v>
      </c>
      <c r="J45" s="23">
        <f t="shared" si="10"/>
        <v>-0.26999999999998181</v>
      </c>
      <c r="K45" s="12">
        <f t="shared" si="11"/>
        <v>-1.1881554107276432E-4</v>
      </c>
      <c r="M45" s="5">
        <v>7.2370000000000004E-2</v>
      </c>
      <c r="N45" s="5">
        <v>9.1050000000000006E-2</v>
      </c>
      <c r="O45" s="5">
        <v>9.6500000000000002E-2</v>
      </c>
      <c r="P45" s="5">
        <v>9.4570000000000001E-2</v>
      </c>
      <c r="Q45" s="25">
        <f t="shared" si="12"/>
        <v>-1.9300000000000012E-3</v>
      </c>
      <c r="R45" s="5">
        <f t="shared" si="13"/>
        <v>-2.0000000000000011E-2</v>
      </c>
      <c r="S45" s="25">
        <f t="shared" si="14"/>
        <v>2.2199999999999998E-2</v>
      </c>
      <c r="T45" s="5">
        <f t="shared" si="15"/>
        <v>0.30675694348486937</v>
      </c>
    </row>
    <row r="46" spans="1:20" x14ac:dyDescent="0.25">
      <c r="H46" s="23"/>
      <c r="I46" s="12"/>
      <c r="J46" s="23"/>
      <c r="K46" s="12"/>
      <c r="M46" s="5"/>
      <c r="N46" s="5"/>
      <c r="O46" s="5"/>
      <c r="P46" s="5"/>
      <c r="R46" s="5"/>
      <c r="T46" s="5"/>
    </row>
    <row r="47" spans="1:20" x14ac:dyDescent="0.25">
      <c r="C47" s="39"/>
      <c r="D47" s="2"/>
      <c r="E47" s="2"/>
      <c r="F47" s="2"/>
      <c r="G47" s="2"/>
      <c r="H47" s="23"/>
      <c r="I47" s="12"/>
      <c r="J47" s="23"/>
      <c r="K47" s="12"/>
      <c r="M47" s="13"/>
      <c r="N47" s="13"/>
      <c r="O47" s="13"/>
      <c r="P47" s="13"/>
      <c r="Q47" s="5"/>
      <c r="R47" s="5"/>
      <c r="S47" s="5"/>
      <c r="T47" s="5"/>
    </row>
    <row r="48" spans="1:20" x14ac:dyDescent="0.25">
      <c r="D48" s="9"/>
      <c r="E48" s="9"/>
      <c r="F48" s="2"/>
      <c r="G48" s="2"/>
      <c r="H48" s="23"/>
      <c r="I48" s="12"/>
      <c r="J48" s="23"/>
      <c r="K48" s="12"/>
      <c r="M48" s="13"/>
      <c r="N48" s="13"/>
      <c r="O48" s="13"/>
      <c r="P48" s="13"/>
      <c r="Q48" s="5"/>
      <c r="R48" s="5"/>
      <c r="S48" s="5"/>
      <c r="T48" s="5"/>
    </row>
    <row r="49" spans="1:20" x14ac:dyDescent="0.25">
      <c r="D49" s="9"/>
      <c r="E49" s="9"/>
      <c r="F49" s="2"/>
      <c r="G49" s="2"/>
      <c r="H49" s="23"/>
      <c r="I49" s="12"/>
      <c r="J49" s="23"/>
      <c r="K49" s="12"/>
      <c r="M49" s="13"/>
      <c r="N49" s="13"/>
      <c r="O49" s="13"/>
      <c r="P49" s="13"/>
      <c r="Q49" s="5"/>
      <c r="R49" s="5"/>
      <c r="S49" s="5"/>
      <c r="T49" s="5"/>
    </row>
    <row r="50" spans="1:20" x14ac:dyDescent="0.25">
      <c r="D50" s="9"/>
      <c r="E50" s="2"/>
      <c r="F50" s="2"/>
      <c r="G50" s="2"/>
      <c r="H50" s="23"/>
      <c r="I50" s="12"/>
      <c r="J50" s="23"/>
      <c r="K50" s="12"/>
      <c r="M50" s="13"/>
      <c r="N50" s="13"/>
      <c r="O50" s="13"/>
      <c r="P50" s="13"/>
      <c r="Q50" s="5"/>
      <c r="R50" s="5"/>
      <c r="S50" s="5"/>
      <c r="T50" s="5"/>
    </row>
    <row r="51" spans="1:20" x14ac:dyDescent="0.25">
      <c r="D51" s="9"/>
      <c r="E51" s="9"/>
      <c r="F51" s="2"/>
      <c r="G51" s="2"/>
      <c r="H51" s="23"/>
      <c r="I51" s="12"/>
      <c r="J51" s="23"/>
      <c r="K51" s="12"/>
      <c r="M51" s="13"/>
      <c r="N51" s="13"/>
      <c r="O51" s="13"/>
      <c r="P51" s="13"/>
      <c r="Q51" s="5"/>
      <c r="R51" s="5"/>
      <c r="S51" s="5"/>
      <c r="T51" s="5"/>
    </row>
    <row r="52" spans="1:20" x14ac:dyDescent="0.25">
      <c r="D52" s="9"/>
      <c r="E52" s="9"/>
      <c r="F52" s="2"/>
      <c r="G52" s="2"/>
      <c r="H52" s="23"/>
      <c r="I52" s="12"/>
      <c r="J52" s="23"/>
      <c r="K52" s="12"/>
      <c r="M52" s="13"/>
      <c r="N52" s="13"/>
      <c r="O52" s="13"/>
      <c r="P52" s="13"/>
      <c r="Q52" s="5"/>
      <c r="R52" s="5"/>
      <c r="S52" s="5"/>
      <c r="T52" s="5"/>
    </row>
    <row r="53" spans="1:20" x14ac:dyDescent="0.25">
      <c r="C53" s="39"/>
      <c r="D53" s="2"/>
      <c r="E53" s="2"/>
      <c r="F53" s="2"/>
      <c r="G53" s="2"/>
      <c r="H53" s="23"/>
      <c r="I53" s="12"/>
      <c r="J53" s="23"/>
      <c r="K53" s="12"/>
      <c r="M53" s="13"/>
      <c r="N53" s="13"/>
      <c r="O53" s="13"/>
      <c r="P53" s="13"/>
      <c r="Q53" s="5"/>
      <c r="R53" s="5"/>
      <c r="S53" s="5"/>
      <c r="T53" s="5"/>
    </row>
    <row r="54" spans="1:20" x14ac:dyDescent="0.25">
      <c r="C54" s="39"/>
      <c r="D54" s="2"/>
      <c r="E54" s="2"/>
      <c r="F54" s="2"/>
      <c r="G54" s="2"/>
      <c r="H54" s="23"/>
      <c r="I54" s="12"/>
      <c r="J54" s="23"/>
      <c r="K54" s="12"/>
      <c r="M54" s="13"/>
      <c r="N54" s="13"/>
      <c r="O54" s="13"/>
      <c r="P54" s="13"/>
      <c r="Q54" s="5"/>
      <c r="R54" s="5"/>
      <c r="S54" s="5"/>
      <c r="T54" s="5"/>
    </row>
    <row r="55" spans="1:20" x14ac:dyDescent="0.25">
      <c r="C55" s="39"/>
      <c r="D55" s="2"/>
      <c r="E55" s="2"/>
      <c r="F55" s="2"/>
      <c r="G55" s="2"/>
      <c r="H55" s="23"/>
      <c r="I55" s="12"/>
      <c r="J55" s="23"/>
      <c r="K55" s="12"/>
      <c r="M55" s="13"/>
      <c r="N55" s="13"/>
      <c r="O55" s="13"/>
      <c r="P55" s="13"/>
      <c r="Q55" s="5"/>
      <c r="R55" s="5"/>
      <c r="S55" s="5"/>
      <c r="T55" s="5"/>
    </row>
    <row r="56" spans="1:20" x14ac:dyDescent="0.25">
      <c r="H56" s="23"/>
      <c r="I56" s="12"/>
      <c r="J56" s="23"/>
      <c r="K56" s="12"/>
      <c r="M56" s="12"/>
      <c r="N56" s="12"/>
      <c r="O56" s="12"/>
      <c r="P56" s="12"/>
      <c r="Q56" s="5"/>
      <c r="R56" s="5"/>
      <c r="S56" s="5"/>
      <c r="T56" s="5"/>
    </row>
    <row r="57" spans="1:20" x14ac:dyDescent="0.25">
      <c r="A57" s="15"/>
      <c r="H57" s="23"/>
      <c r="I57" s="12"/>
      <c r="J57" s="23"/>
      <c r="K57" s="12"/>
      <c r="Q57" s="5"/>
      <c r="R57" s="5"/>
      <c r="S57" s="5"/>
      <c r="T57" s="5"/>
    </row>
    <row r="58" spans="1:20" x14ac:dyDescent="0.25">
      <c r="H58" s="23"/>
      <c r="I58" s="12"/>
      <c r="J58" s="23"/>
      <c r="K58" s="12"/>
      <c r="Q58" s="5"/>
      <c r="R58" s="5"/>
      <c r="S58" s="5"/>
      <c r="T58" s="5"/>
    </row>
    <row r="74" spans="8:11" x14ac:dyDescent="0.25">
      <c r="H74" s="23"/>
      <c r="I74" s="12"/>
      <c r="J74" s="23"/>
      <c r="K74" s="12"/>
    </row>
    <row r="75" spans="8:11" x14ac:dyDescent="0.25">
      <c r="H75" s="23"/>
      <c r="I75" s="12"/>
      <c r="J75" s="23"/>
      <c r="K75" s="12"/>
    </row>
    <row r="76" spans="8:11" x14ac:dyDescent="0.25">
      <c r="H76" s="23"/>
      <c r="I76" s="12"/>
      <c r="J76" s="23"/>
      <c r="K76" s="12"/>
    </row>
    <row r="77" spans="8:11" x14ac:dyDescent="0.25">
      <c r="H77" s="23"/>
      <c r="I77" s="12"/>
      <c r="J77" s="23"/>
      <c r="K77" s="12"/>
    </row>
    <row r="78" spans="8:11" x14ac:dyDescent="0.25">
      <c r="H78" s="23"/>
      <c r="I78" s="12"/>
      <c r="J78" s="23"/>
      <c r="K78" s="12"/>
    </row>
    <row r="79" spans="8:11" x14ac:dyDescent="0.25">
      <c r="H79" s="23"/>
      <c r="I79" s="12"/>
      <c r="J79" s="23"/>
      <c r="K79" s="12"/>
    </row>
    <row r="80" spans="8:11" x14ac:dyDescent="0.25">
      <c r="H80" s="23"/>
      <c r="I80" s="12"/>
      <c r="J80" s="23"/>
      <c r="K80" s="12"/>
    </row>
    <row r="81" spans="8:11" x14ac:dyDescent="0.25">
      <c r="H81" s="23"/>
      <c r="I81" s="12"/>
      <c r="J81" s="23"/>
      <c r="K81" s="12"/>
    </row>
    <row r="82" spans="8:11" x14ac:dyDescent="0.25">
      <c r="H82" s="23"/>
      <c r="I82" s="12"/>
      <c r="J82" s="23"/>
      <c r="K82" s="12"/>
    </row>
    <row r="83" spans="8:11" x14ac:dyDescent="0.25">
      <c r="H83" s="23"/>
      <c r="I83" s="12"/>
      <c r="J83" s="23"/>
      <c r="K83" s="12"/>
    </row>
    <row r="84" spans="8:11" x14ac:dyDescent="0.25">
      <c r="H84" s="23"/>
      <c r="I84" s="12"/>
      <c r="J84" s="23"/>
      <c r="K84" s="12"/>
    </row>
    <row r="85" spans="8:11" x14ac:dyDescent="0.25">
      <c r="H85" s="23"/>
      <c r="I85" s="12"/>
      <c r="J85" s="23"/>
      <c r="K85" s="12"/>
    </row>
    <row r="86" spans="8:11" x14ac:dyDescent="0.25">
      <c r="H86" s="23"/>
      <c r="I86" s="12"/>
      <c r="J86" s="23"/>
      <c r="K86" s="12"/>
    </row>
  </sheetData>
  <conditionalFormatting sqref="H8:K32">
    <cfRule type="cellIs" dxfId="13" priority="77" operator="lessThan">
      <formula>0</formula>
    </cfRule>
    <cfRule type="cellIs" dxfId="12" priority="78" operator="greaterThan">
      <formula>0</formula>
    </cfRule>
  </conditionalFormatting>
  <conditionalFormatting sqref="H37:K58">
    <cfRule type="cellIs" dxfId="11" priority="57" operator="lessThan">
      <formula>0</formula>
    </cfRule>
    <cfRule type="cellIs" dxfId="10" priority="58" operator="greaterThan">
      <formula>0</formula>
    </cfRule>
  </conditionalFormatting>
  <conditionalFormatting sqref="H74:K86">
    <cfRule type="cellIs" dxfId="9" priority="41" operator="lessThan">
      <formula>0</formula>
    </cfRule>
    <cfRule type="cellIs" dxfId="8" priority="42" operator="greaterThan">
      <formula>0</formula>
    </cfRule>
  </conditionalFormatting>
  <conditionalFormatting sqref="Q8:T33">
    <cfRule type="cellIs" dxfId="7" priority="25" operator="lessThan">
      <formula>0</formula>
    </cfRule>
    <cfRule type="cellIs" dxfId="6" priority="26" operator="greaterThan">
      <formula>0</formula>
    </cfRule>
  </conditionalFormatting>
  <conditionalFormatting sqref="Q37:T45">
    <cfRule type="cellIs" dxfId="5" priority="1" operator="lessThan">
      <formula>0</formula>
    </cfRule>
    <cfRule type="cellIs" dxfId="4" priority="2" operator="greaterThan">
      <formula>0</formula>
    </cfRule>
  </conditionalFormatting>
  <conditionalFormatting sqref="Q47:T58">
    <cfRule type="cellIs" dxfId="3" priority="5" operator="lessThan">
      <formula>0</formula>
    </cfRule>
    <cfRule type="cellIs" dxfId="2" priority="6" operator="greaterThan">
      <formula>0</formula>
    </cfRule>
  </conditionalFormatting>
  <hyperlinks>
    <hyperlink ref="A2" r:id="rId1" xr:uid="{F75D0045-D39A-4C69-9430-92577D3176F3}"/>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16666F-DE19-49C1-873A-ACC430EF1A51}">
  <dimension ref="A1:H85"/>
  <sheetViews>
    <sheetView zoomScaleNormal="100" workbookViewId="0">
      <selection activeCell="A22" sqref="A22"/>
    </sheetView>
  </sheetViews>
  <sheetFormatPr defaultRowHeight="15" x14ac:dyDescent="0.25"/>
  <cols>
    <col min="2" max="2" width="42.85546875" customWidth="1"/>
    <col min="3" max="3" width="16.5703125" customWidth="1"/>
    <col min="4" max="6" width="10.85546875" bestFit="1" customWidth="1"/>
    <col min="7" max="7" width="10.85546875" customWidth="1"/>
    <col min="8" max="8" width="24.5703125" customWidth="1"/>
  </cols>
  <sheetData>
    <row r="1" spans="1:8" ht="21" x14ac:dyDescent="0.35">
      <c r="A1" s="87" t="s">
        <v>342</v>
      </c>
      <c r="B1" s="86"/>
      <c r="C1" s="89"/>
      <c r="D1" s="86"/>
      <c r="E1" s="50"/>
      <c r="F1" s="50"/>
      <c r="G1" s="50"/>
    </row>
    <row r="2" spans="1:8" x14ac:dyDescent="0.25">
      <c r="A2" s="1"/>
      <c r="B2" s="1"/>
      <c r="C2" s="1"/>
      <c r="D2" s="1"/>
      <c r="E2" s="1"/>
      <c r="F2" s="1"/>
      <c r="G2" s="1"/>
    </row>
    <row r="3" spans="1:8" x14ac:dyDescent="0.25">
      <c r="A3" s="75" t="s">
        <v>343</v>
      </c>
      <c r="B3" s="75"/>
      <c r="C3" s="75"/>
      <c r="D3" s="75"/>
      <c r="G3" s="50"/>
      <c r="H3" s="49"/>
    </row>
    <row r="4" spans="1:8" x14ac:dyDescent="0.25">
      <c r="A4" s="1" t="s">
        <v>138</v>
      </c>
      <c r="B4" s="1" t="s">
        <v>216</v>
      </c>
      <c r="C4" s="1">
        <v>2023</v>
      </c>
      <c r="D4" s="1">
        <v>2024</v>
      </c>
    </row>
    <row r="5" spans="1:8" x14ac:dyDescent="0.25">
      <c r="A5" s="1">
        <v>15.1</v>
      </c>
      <c r="B5" t="s">
        <v>181</v>
      </c>
      <c r="C5" s="23">
        <v>909.94</v>
      </c>
      <c r="D5" s="23">
        <v>955</v>
      </c>
    </row>
    <row r="6" spans="1:8" x14ac:dyDescent="0.25">
      <c r="A6" s="1">
        <v>15.1</v>
      </c>
      <c r="B6" t="s">
        <v>344</v>
      </c>
      <c r="C6" s="23">
        <v>1014.6</v>
      </c>
      <c r="D6" s="23">
        <v>1054</v>
      </c>
    </row>
    <row r="7" spans="1:8" x14ac:dyDescent="0.25">
      <c r="A7" s="1">
        <v>15.1</v>
      </c>
      <c r="B7" t="s">
        <v>345</v>
      </c>
      <c r="C7" s="5">
        <v>1.1198999999999999</v>
      </c>
      <c r="D7" s="5">
        <v>1.1000000000000001</v>
      </c>
    </row>
    <row r="8" spans="1:8" x14ac:dyDescent="0.25">
      <c r="A8" s="1">
        <v>15.1</v>
      </c>
      <c r="B8" t="s">
        <v>346</v>
      </c>
      <c r="C8">
        <v>3493</v>
      </c>
      <c r="D8">
        <v>4071</v>
      </c>
    </row>
    <row r="9" spans="1:8" x14ac:dyDescent="0.25">
      <c r="A9" s="1">
        <v>15.1</v>
      </c>
      <c r="B9" t="s">
        <v>347</v>
      </c>
      <c r="C9" s="76">
        <v>0.30424179078477498</v>
      </c>
      <c r="D9" s="76">
        <v>0.28670000000000001</v>
      </c>
    </row>
    <row r="10" spans="1:8" x14ac:dyDescent="0.25">
      <c r="A10" s="1">
        <v>15.1</v>
      </c>
      <c r="B10" t="s">
        <v>348</v>
      </c>
      <c r="C10" s="23">
        <f>C5-C6</f>
        <v>-104.65999999999997</v>
      </c>
      <c r="D10" s="23">
        <f>D5-D6</f>
        <v>-99</v>
      </c>
    </row>
    <row r="11" spans="1:8" x14ac:dyDescent="0.25">
      <c r="A11" s="1"/>
      <c r="C11" s="25"/>
      <c r="D11" s="25"/>
    </row>
    <row r="12" spans="1:8" x14ac:dyDescent="0.25">
      <c r="A12" s="75" t="s">
        <v>349</v>
      </c>
      <c r="B12" s="75"/>
      <c r="C12" s="75"/>
      <c r="D12" s="75"/>
      <c r="G12" s="50"/>
      <c r="H12" s="49"/>
    </row>
    <row r="13" spans="1:8" x14ac:dyDescent="0.25">
      <c r="A13" s="1" t="s">
        <v>138</v>
      </c>
      <c r="B13" s="1" t="s">
        <v>216</v>
      </c>
      <c r="C13" s="1">
        <v>2023</v>
      </c>
      <c r="D13" s="1">
        <v>2024</v>
      </c>
    </row>
    <row r="14" spans="1:8" x14ac:dyDescent="0.25">
      <c r="A14" s="1">
        <v>15.2</v>
      </c>
      <c r="B14" t="s">
        <v>181</v>
      </c>
      <c r="C14" s="23">
        <v>685.93</v>
      </c>
      <c r="D14" s="23">
        <v>752</v>
      </c>
    </row>
    <row r="15" spans="1:8" x14ac:dyDescent="0.25">
      <c r="A15" s="1">
        <v>15.2</v>
      </c>
      <c r="B15" t="s">
        <v>344</v>
      </c>
      <c r="C15" s="23">
        <v>703.86</v>
      </c>
      <c r="D15" s="23">
        <v>795</v>
      </c>
    </row>
    <row r="16" spans="1:8" x14ac:dyDescent="0.25">
      <c r="A16" s="1">
        <v>15.2</v>
      </c>
      <c r="B16" t="s">
        <v>345</v>
      </c>
      <c r="C16" s="5">
        <v>1.026</v>
      </c>
      <c r="D16" s="5">
        <v>1.06</v>
      </c>
    </row>
    <row r="17" spans="1:7" x14ac:dyDescent="0.25">
      <c r="A17" s="1">
        <v>15.2</v>
      </c>
      <c r="B17" t="s">
        <v>346</v>
      </c>
      <c r="C17">
        <v>7988</v>
      </c>
      <c r="D17">
        <v>10128</v>
      </c>
    </row>
    <row r="18" spans="1:7" x14ac:dyDescent="0.25">
      <c r="A18" s="1">
        <v>15.2</v>
      </c>
      <c r="B18" t="s">
        <v>347</v>
      </c>
      <c r="C18" s="5">
        <v>0.7</v>
      </c>
      <c r="D18" s="76">
        <v>0.71330000000000005</v>
      </c>
    </row>
    <row r="19" spans="1:7" x14ac:dyDescent="0.25">
      <c r="A19" s="1">
        <v>15.2</v>
      </c>
      <c r="B19" t="s">
        <v>348</v>
      </c>
      <c r="C19" s="23">
        <f>C14-C15</f>
        <v>-17.930000000000064</v>
      </c>
      <c r="D19" s="23">
        <f>D14-D15</f>
        <v>-43</v>
      </c>
    </row>
    <row r="20" spans="1:7" x14ac:dyDescent="0.25">
      <c r="A20" s="6" t="s">
        <v>350</v>
      </c>
      <c r="C20" s="13"/>
    </row>
    <row r="21" spans="1:7" x14ac:dyDescent="0.25">
      <c r="A21" s="24" t="s">
        <v>351</v>
      </c>
      <c r="C21" s="13"/>
    </row>
    <row r="22" spans="1:7" x14ac:dyDescent="0.25">
      <c r="D22" s="3"/>
      <c r="E22" s="3"/>
      <c r="F22" s="3"/>
      <c r="G22" s="5"/>
    </row>
    <row r="23" spans="1:7" x14ac:dyDescent="0.25">
      <c r="D23" s="3"/>
      <c r="E23" s="3"/>
      <c r="F23" s="3"/>
      <c r="G23" s="5"/>
    </row>
    <row r="24" spans="1:7" x14ac:dyDescent="0.25">
      <c r="D24" s="3"/>
      <c r="E24" s="3"/>
      <c r="F24" s="3"/>
      <c r="G24" s="5"/>
    </row>
    <row r="25" spans="1:7" x14ac:dyDescent="0.25">
      <c r="D25" s="3"/>
      <c r="E25" s="3"/>
      <c r="F25" s="3"/>
      <c r="G25" s="3"/>
    </row>
    <row r="26" spans="1:7" x14ac:dyDescent="0.25">
      <c r="A26" s="49"/>
      <c r="D26" s="3"/>
      <c r="E26" s="3"/>
      <c r="F26" s="3"/>
      <c r="G26" s="3"/>
    </row>
    <row r="27" spans="1:7" x14ac:dyDescent="0.25">
      <c r="D27" s="3"/>
      <c r="E27" s="3"/>
      <c r="F27" s="3"/>
      <c r="G27" s="3"/>
    </row>
    <row r="28" spans="1:7" x14ac:dyDescent="0.25">
      <c r="C28" s="48"/>
      <c r="D28" s="54"/>
      <c r="E28" s="54"/>
      <c r="F28" s="54"/>
      <c r="G28" s="54"/>
    </row>
    <row r="29" spans="1:7" x14ac:dyDescent="0.25">
      <c r="A29" s="1"/>
      <c r="B29" s="1"/>
      <c r="C29" s="1"/>
      <c r="D29" s="1"/>
      <c r="E29" s="1"/>
      <c r="F29" s="1"/>
      <c r="G29" s="1"/>
    </row>
    <row r="30" spans="1:7" x14ac:dyDescent="0.25">
      <c r="D30" s="3"/>
      <c r="E30" s="3"/>
      <c r="F30" s="3"/>
      <c r="G30" s="5"/>
    </row>
    <row r="31" spans="1:7" x14ac:dyDescent="0.25">
      <c r="D31" s="3"/>
      <c r="E31" s="3"/>
      <c r="F31" s="3"/>
      <c r="G31" s="5"/>
    </row>
    <row r="32" spans="1:7" x14ac:dyDescent="0.25">
      <c r="D32" s="3"/>
      <c r="E32" s="3"/>
      <c r="F32" s="3"/>
      <c r="G32" s="5"/>
    </row>
    <row r="33" spans="1:7" x14ac:dyDescent="0.25">
      <c r="D33" s="3"/>
      <c r="E33" s="3"/>
      <c r="F33" s="3"/>
      <c r="G33" s="5"/>
    </row>
    <row r="34" spans="1:7" x14ac:dyDescent="0.25">
      <c r="D34" s="3"/>
      <c r="E34" s="3"/>
      <c r="F34" s="3"/>
      <c r="G34" s="5"/>
    </row>
    <row r="35" spans="1:7" x14ac:dyDescent="0.25">
      <c r="D35" s="3"/>
      <c r="E35" s="3"/>
      <c r="F35" s="3"/>
      <c r="G35" s="5"/>
    </row>
    <row r="36" spans="1:7" x14ac:dyDescent="0.25">
      <c r="D36" s="3"/>
      <c r="E36" s="3"/>
      <c r="F36" s="3"/>
      <c r="G36" s="5"/>
    </row>
    <row r="37" spans="1:7" x14ac:dyDescent="0.25">
      <c r="D37" s="3"/>
      <c r="E37" s="3"/>
      <c r="F37" s="3"/>
      <c r="G37" s="5"/>
    </row>
    <row r="38" spans="1:7" x14ac:dyDescent="0.25">
      <c r="D38" s="3"/>
      <c r="E38" s="3"/>
      <c r="F38" s="3"/>
      <c r="G38" s="5"/>
    </row>
    <row r="39" spans="1:7" x14ac:dyDescent="0.25">
      <c r="D39" s="3"/>
      <c r="E39" s="3"/>
      <c r="F39" s="3"/>
      <c r="G39" s="5"/>
    </row>
    <row r="40" spans="1:7" x14ac:dyDescent="0.25">
      <c r="D40" s="3"/>
      <c r="E40" s="3"/>
      <c r="F40" s="3"/>
      <c r="G40" s="5"/>
    </row>
    <row r="41" spans="1:7" x14ac:dyDescent="0.25">
      <c r="D41" s="3"/>
      <c r="E41" s="3"/>
      <c r="F41" s="3"/>
      <c r="G41" s="5"/>
    </row>
    <row r="42" spans="1:7" x14ac:dyDescent="0.25">
      <c r="D42" s="3"/>
      <c r="E42" s="3"/>
      <c r="F42" s="3"/>
      <c r="G42" s="5"/>
    </row>
    <row r="43" spans="1:7" x14ac:dyDescent="0.25">
      <c r="D43" s="3"/>
      <c r="E43" s="3"/>
      <c r="F43" s="3"/>
      <c r="G43" s="5"/>
    </row>
    <row r="44" spans="1:7" x14ac:dyDescent="0.25">
      <c r="D44" s="3"/>
      <c r="E44" s="3"/>
      <c r="F44" s="3"/>
      <c r="G44" s="5"/>
    </row>
    <row r="45" spans="1:7" x14ac:dyDescent="0.25">
      <c r="D45" s="3"/>
      <c r="E45" s="3"/>
      <c r="F45" s="3"/>
      <c r="G45" s="5"/>
    </row>
    <row r="46" spans="1:7" x14ac:dyDescent="0.25">
      <c r="D46" s="3"/>
      <c r="E46" s="3"/>
      <c r="F46" s="3"/>
      <c r="G46" s="5"/>
    </row>
    <row r="47" spans="1:7" x14ac:dyDescent="0.25">
      <c r="D47" s="3"/>
      <c r="E47" s="3"/>
      <c r="F47" s="3"/>
      <c r="G47" s="3"/>
    </row>
    <row r="48" spans="1:7" x14ac:dyDescent="0.25">
      <c r="A48" s="49"/>
      <c r="D48" s="3"/>
      <c r="E48" s="3"/>
      <c r="F48" s="3"/>
      <c r="G48" s="3"/>
    </row>
    <row r="49" spans="1:7" x14ac:dyDescent="0.25">
      <c r="D49" s="3"/>
      <c r="E49" s="3"/>
      <c r="F49" s="3"/>
      <c r="G49" s="3"/>
    </row>
    <row r="50" spans="1:7" x14ac:dyDescent="0.25">
      <c r="C50" s="48"/>
      <c r="D50" s="54"/>
      <c r="E50" s="54"/>
      <c r="F50" s="54"/>
      <c r="G50" s="54"/>
    </row>
    <row r="51" spans="1:7" x14ac:dyDescent="0.25">
      <c r="A51" s="1"/>
      <c r="B51" s="1"/>
      <c r="C51" s="1"/>
      <c r="D51" s="1"/>
      <c r="E51" s="1"/>
      <c r="F51" s="1"/>
      <c r="G51" s="1"/>
    </row>
    <row r="52" spans="1:7" x14ac:dyDescent="0.25">
      <c r="D52" s="3"/>
      <c r="E52" s="3"/>
      <c r="F52" s="3"/>
      <c r="G52" s="5"/>
    </row>
    <row r="53" spans="1:7" x14ac:dyDescent="0.25">
      <c r="D53" s="3"/>
      <c r="E53" s="3"/>
      <c r="F53" s="3"/>
      <c r="G53" s="5"/>
    </row>
    <row r="54" spans="1:7" x14ac:dyDescent="0.25">
      <c r="D54" s="3"/>
      <c r="E54" s="3"/>
      <c r="F54" s="3"/>
      <c r="G54" s="5"/>
    </row>
    <row r="55" spans="1:7" x14ac:dyDescent="0.25">
      <c r="D55" s="3"/>
      <c r="E55" s="3"/>
      <c r="F55" s="3"/>
      <c r="G55" s="5"/>
    </row>
    <row r="56" spans="1:7" x14ac:dyDescent="0.25">
      <c r="D56" s="3"/>
      <c r="E56" s="3"/>
      <c r="F56" s="3"/>
      <c r="G56" s="5"/>
    </row>
    <row r="57" spans="1:7" x14ac:dyDescent="0.25">
      <c r="D57" s="3"/>
      <c r="E57" s="3"/>
      <c r="F57" s="3"/>
      <c r="G57" s="3"/>
    </row>
    <row r="58" spans="1:7" x14ac:dyDescent="0.25">
      <c r="A58" s="49"/>
      <c r="D58" s="3"/>
      <c r="E58" s="3"/>
      <c r="F58" s="3"/>
      <c r="G58" s="3"/>
    </row>
    <row r="59" spans="1:7" x14ac:dyDescent="0.25">
      <c r="D59" s="3"/>
      <c r="E59" s="3"/>
      <c r="F59" s="3"/>
      <c r="G59" s="3"/>
    </row>
    <row r="60" spans="1:7" x14ac:dyDescent="0.25">
      <c r="C60" s="48"/>
      <c r="D60" s="54"/>
      <c r="E60" s="54"/>
      <c r="F60" s="54"/>
      <c r="G60" s="54"/>
    </row>
    <row r="61" spans="1:7" x14ac:dyDescent="0.25">
      <c r="A61" s="1"/>
      <c r="B61" s="1"/>
      <c r="C61" s="1"/>
      <c r="D61" s="1"/>
      <c r="E61" s="1"/>
      <c r="F61" s="1"/>
      <c r="G61" s="1"/>
    </row>
    <row r="62" spans="1:7" x14ac:dyDescent="0.25">
      <c r="D62" s="3"/>
      <c r="E62" s="3"/>
      <c r="F62" s="3"/>
      <c r="G62" s="5"/>
    </row>
    <row r="63" spans="1:7" x14ac:dyDescent="0.25">
      <c r="D63" s="3"/>
      <c r="E63" s="3"/>
      <c r="F63" s="3"/>
      <c r="G63" s="5"/>
    </row>
    <row r="64" spans="1:7" x14ac:dyDescent="0.25">
      <c r="D64" s="3"/>
      <c r="E64" s="3"/>
      <c r="F64" s="3"/>
      <c r="G64" s="5"/>
    </row>
    <row r="65" spans="1:7" x14ac:dyDescent="0.25">
      <c r="D65" s="3"/>
      <c r="E65" s="3"/>
      <c r="F65" s="3"/>
      <c r="G65" s="3"/>
    </row>
    <row r="66" spans="1:7" x14ac:dyDescent="0.25">
      <c r="A66" s="49"/>
      <c r="D66" s="3"/>
      <c r="E66" s="3"/>
      <c r="F66" s="3"/>
      <c r="G66" s="3"/>
    </row>
    <row r="67" spans="1:7" x14ac:dyDescent="0.25">
      <c r="D67" s="3"/>
      <c r="E67" s="3"/>
      <c r="F67" s="3"/>
      <c r="G67" s="3"/>
    </row>
    <row r="68" spans="1:7" x14ac:dyDescent="0.25">
      <c r="C68" s="48"/>
      <c r="D68" s="54"/>
      <c r="E68" s="54"/>
      <c r="F68" s="54"/>
      <c r="G68" s="54"/>
    </row>
    <row r="69" spans="1:7" x14ac:dyDescent="0.25">
      <c r="A69" s="1"/>
      <c r="B69" s="1"/>
      <c r="C69" s="1"/>
      <c r="D69" s="1"/>
      <c r="E69" s="1"/>
      <c r="F69" s="1"/>
      <c r="G69" s="1"/>
    </row>
    <row r="70" spans="1:7" x14ac:dyDescent="0.25">
      <c r="D70" s="3"/>
      <c r="E70" s="3"/>
      <c r="F70" s="3"/>
      <c r="G70" s="5"/>
    </row>
    <row r="71" spans="1:7" x14ac:dyDescent="0.25">
      <c r="D71" s="3"/>
      <c r="E71" s="3"/>
      <c r="F71" s="3"/>
      <c r="G71" s="5"/>
    </row>
    <row r="72" spans="1:7" x14ac:dyDescent="0.25">
      <c r="D72" s="3"/>
      <c r="E72" s="3"/>
      <c r="F72" s="3"/>
      <c r="G72" s="5"/>
    </row>
    <row r="73" spans="1:7" x14ac:dyDescent="0.25">
      <c r="D73" s="3"/>
      <c r="E73" s="3"/>
      <c r="F73" s="3"/>
      <c r="G73" s="5"/>
    </row>
    <row r="74" spans="1:7" x14ac:dyDescent="0.25">
      <c r="D74" s="3"/>
      <c r="E74" s="3"/>
      <c r="F74" s="3"/>
      <c r="G74" s="5"/>
    </row>
    <row r="75" spans="1:7" x14ac:dyDescent="0.25">
      <c r="D75" s="3"/>
      <c r="E75" s="3"/>
      <c r="F75" s="3"/>
      <c r="G75" s="3"/>
    </row>
    <row r="76" spans="1:7" x14ac:dyDescent="0.25">
      <c r="A76" s="49"/>
      <c r="D76" s="3"/>
      <c r="E76" s="3"/>
      <c r="F76" s="3"/>
      <c r="G76" s="3"/>
    </row>
    <row r="77" spans="1:7" x14ac:dyDescent="0.25">
      <c r="D77" s="3"/>
      <c r="E77" s="3"/>
      <c r="F77" s="3"/>
      <c r="G77" s="3"/>
    </row>
    <row r="78" spans="1:7" x14ac:dyDescent="0.25">
      <c r="C78" s="48"/>
      <c r="D78" s="54"/>
      <c r="E78" s="54"/>
      <c r="F78" s="54"/>
      <c r="G78" s="54"/>
    </row>
    <row r="79" spans="1:7" x14ac:dyDescent="0.25">
      <c r="A79" s="1"/>
      <c r="B79" s="1"/>
      <c r="C79" s="1"/>
      <c r="D79" s="1"/>
      <c r="E79" s="1"/>
      <c r="F79" s="1"/>
      <c r="G79" s="1"/>
    </row>
    <row r="80" spans="1:7" x14ac:dyDescent="0.25">
      <c r="D80" s="3"/>
      <c r="E80" s="3"/>
      <c r="F80" s="3"/>
      <c r="G80" s="5"/>
    </row>
    <row r="81" spans="4:7" x14ac:dyDescent="0.25">
      <c r="D81" s="3"/>
      <c r="E81" s="3"/>
      <c r="F81" s="3"/>
      <c r="G81" s="5"/>
    </row>
    <row r="82" spans="4:7" x14ac:dyDescent="0.25">
      <c r="D82" s="3"/>
      <c r="E82" s="3"/>
      <c r="F82" s="3"/>
      <c r="G82" s="5"/>
    </row>
    <row r="83" spans="4:7" x14ac:dyDescent="0.25">
      <c r="D83" s="3"/>
      <c r="E83" s="3"/>
      <c r="F83" s="3"/>
      <c r="G83" s="5"/>
    </row>
    <row r="84" spans="4:7" x14ac:dyDescent="0.25">
      <c r="D84" s="3"/>
      <c r="E84" s="3"/>
      <c r="F84" s="3"/>
      <c r="G84" s="5"/>
    </row>
    <row r="85" spans="4:7" x14ac:dyDescent="0.25">
      <c r="D85" s="3"/>
      <c r="E85" s="3"/>
      <c r="F85" s="3"/>
      <c r="G85" s="3"/>
    </row>
  </sheetData>
  <conditionalFormatting sqref="C10:D10">
    <cfRule type="cellIs" dxfId="1" priority="1" operator="lessThan">
      <formula>0</formula>
    </cfRule>
  </conditionalFormatting>
  <conditionalFormatting sqref="C19:D19">
    <cfRule type="cellIs" dxfId="0" priority="2" operator="lessThan">
      <formula>0</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FFD42-1C63-4D7F-A8A0-C2BD192889B9}">
  <dimension ref="A1:I119"/>
  <sheetViews>
    <sheetView zoomScale="70" zoomScaleNormal="70" workbookViewId="0">
      <selection activeCell="K33" sqref="K33"/>
    </sheetView>
  </sheetViews>
  <sheetFormatPr defaultRowHeight="15" x14ac:dyDescent="0.25"/>
  <cols>
    <col min="1" max="1" width="18" bestFit="1" customWidth="1"/>
    <col min="2" max="2" width="50.7109375" customWidth="1"/>
    <col min="3" max="3" width="17.140625" customWidth="1"/>
    <col min="4" max="4" width="16.85546875" customWidth="1"/>
    <col min="5" max="5" width="17.42578125" bestFit="1" customWidth="1"/>
    <col min="7" max="7" width="10.85546875" bestFit="1" customWidth="1"/>
    <col min="9" max="9" width="36.5703125" bestFit="1" customWidth="1"/>
  </cols>
  <sheetData>
    <row r="1" spans="1:5" ht="21" x14ac:dyDescent="0.35">
      <c r="A1" s="87" t="s">
        <v>352</v>
      </c>
      <c r="B1" s="86"/>
      <c r="C1" s="90"/>
      <c r="D1" s="86"/>
      <c r="E1" s="86"/>
    </row>
    <row r="3" spans="1:5" x14ac:dyDescent="0.25">
      <c r="A3" s="7" t="s">
        <v>353</v>
      </c>
      <c r="B3" s="19"/>
      <c r="C3" s="19"/>
      <c r="D3" s="19"/>
      <c r="E3" s="19"/>
    </row>
    <row r="4" spans="1:5" x14ac:dyDescent="0.25">
      <c r="A4" s="1" t="s">
        <v>138</v>
      </c>
      <c r="B4" s="1" t="s">
        <v>354</v>
      </c>
      <c r="C4" s="1">
        <v>2023</v>
      </c>
      <c r="D4" s="1">
        <v>2024</v>
      </c>
      <c r="E4" s="1" t="s">
        <v>355</v>
      </c>
    </row>
    <row r="5" spans="1:5" x14ac:dyDescent="0.25">
      <c r="A5">
        <v>15.3</v>
      </c>
      <c r="B5" t="s">
        <v>356</v>
      </c>
      <c r="C5" s="13">
        <v>0.17706596808764</v>
      </c>
      <c r="D5" s="34">
        <v>0.28712393252663027</v>
      </c>
      <c r="E5">
        <v>1</v>
      </c>
    </row>
    <row r="6" spans="1:5" x14ac:dyDescent="0.25">
      <c r="A6">
        <v>15.3</v>
      </c>
      <c r="B6" t="s">
        <v>357</v>
      </c>
      <c r="C6" s="13">
        <v>8.0852583948559181E-2</v>
      </c>
      <c r="D6" s="34">
        <v>0.12637677660762245</v>
      </c>
      <c r="E6">
        <v>2</v>
      </c>
    </row>
    <row r="7" spans="1:5" x14ac:dyDescent="0.25">
      <c r="A7">
        <v>15.3</v>
      </c>
      <c r="B7" t="s">
        <v>358</v>
      </c>
      <c r="C7" s="13">
        <v>7.3172183853298406E-2</v>
      </c>
      <c r="D7" s="34">
        <v>0.10682277678867799</v>
      </c>
      <c r="E7">
        <v>3</v>
      </c>
    </row>
    <row r="8" spans="1:5" x14ac:dyDescent="0.25">
      <c r="A8">
        <v>15.3</v>
      </c>
      <c r="B8" t="s">
        <v>359</v>
      </c>
      <c r="C8" s="13">
        <v>5.6620623958085259E-2</v>
      </c>
      <c r="D8" s="34">
        <v>9.8735628715410848E-2</v>
      </c>
      <c r="E8">
        <v>4</v>
      </c>
    </row>
    <row r="9" spans="1:5" x14ac:dyDescent="0.25">
      <c r="A9">
        <v>15.3</v>
      </c>
      <c r="B9" t="s">
        <v>360</v>
      </c>
      <c r="C9" s="13">
        <v>7.0373898547273162E-2</v>
      </c>
      <c r="D9" s="34">
        <v>9.5838739853344998E-2</v>
      </c>
      <c r="E9">
        <v>5</v>
      </c>
    </row>
    <row r="10" spans="1:5" x14ac:dyDescent="0.25">
      <c r="A10">
        <v>15.3</v>
      </c>
      <c r="B10" t="s">
        <v>361</v>
      </c>
      <c r="C10" s="13">
        <v>5.4953560371517031E-2</v>
      </c>
      <c r="D10" s="34">
        <v>8.9682851021455096E-2</v>
      </c>
      <c r="E10">
        <v>6</v>
      </c>
    </row>
    <row r="11" spans="1:5" x14ac:dyDescent="0.25">
      <c r="A11">
        <v>15.3</v>
      </c>
      <c r="B11" t="s">
        <v>362</v>
      </c>
      <c r="C11" s="13">
        <v>5.3703262681590855E-2</v>
      </c>
      <c r="D11" s="34">
        <v>8.4884878843658529E-2</v>
      </c>
      <c r="E11">
        <v>7</v>
      </c>
    </row>
    <row r="12" spans="1:5" x14ac:dyDescent="0.25">
      <c r="A12">
        <v>15.3</v>
      </c>
      <c r="B12" t="s">
        <v>363</v>
      </c>
      <c r="C12" s="13">
        <v>4.060490592998333E-2</v>
      </c>
      <c r="D12" s="34">
        <v>7.0279730830743237E-2</v>
      </c>
      <c r="E12">
        <v>8</v>
      </c>
    </row>
    <row r="13" spans="1:5" x14ac:dyDescent="0.25">
      <c r="A13">
        <v>15.3</v>
      </c>
      <c r="B13" t="s">
        <v>364</v>
      </c>
      <c r="C13" s="13">
        <v>3.5127411288402001E-2</v>
      </c>
      <c r="D13" s="34">
        <v>6.6447388273635291E-2</v>
      </c>
      <c r="E13">
        <v>9</v>
      </c>
    </row>
    <row r="14" spans="1:5" x14ac:dyDescent="0.25">
      <c r="A14">
        <v>15.3</v>
      </c>
      <c r="B14" s="36" t="s">
        <v>365</v>
      </c>
      <c r="C14" s="37">
        <v>3.9890450107168372E-2</v>
      </c>
      <c r="D14" s="38">
        <v>5.9989740185280187E-2</v>
      </c>
      <c r="E14" s="36">
        <v>10</v>
      </c>
    </row>
    <row r="15" spans="1:5" x14ac:dyDescent="0.25">
      <c r="A15">
        <v>15.3</v>
      </c>
      <c r="B15" t="s">
        <v>366</v>
      </c>
      <c r="C15" s="35">
        <v>2.9411764705882353E-2</v>
      </c>
      <c r="D15" s="34">
        <v>4.2608407012885118E-2</v>
      </c>
    </row>
    <row r="16" spans="1:5" x14ac:dyDescent="0.25">
      <c r="A16">
        <v>15.3</v>
      </c>
      <c r="B16" t="s">
        <v>367</v>
      </c>
      <c r="C16" s="13">
        <v>2.7744701119314121E-2</v>
      </c>
      <c r="D16" s="34">
        <v>3.7569027429916413E-2</v>
      </c>
    </row>
    <row r="17" spans="1:7" x14ac:dyDescent="0.25">
      <c r="A17">
        <v>15.3</v>
      </c>
      <c r="B17" t="s">
        <v>368</v>
      </c>
      <c r="C17" s="13">
        <v>2.6375327458918789E-2</v>
      </c>
      <c r="D17" s="34">
        <v>3.5698120039832221E-2</v>
      </c>
    </row>
    <row r="18" spans="1:7" x14ac:dyDescent="0.25">
      <c r="A18">
        <v>15.3</v>
      </c>
      <c r="B18" t="s">
        <v>369</v>
      </c>
      <c r="C18" s="13">
        <v>1.7206477732793522E-2</v>
      </c>
      <c r="D18" s="34">
        <v>2.9361175654063189E-2</v>
      </c>
    </row>
    <row r="19" spans="1:7" x14ac:dyDescent="0.25">
      <c r="A19">
        <v>15.3</v>
      </c>
      <c r="B19" t="s">
        <v>370</v>
      </c>
      <c r="C19" s="13">
        <v>1.8040009526077639E-2</v>
      </c>
      <c r="D19" s="34">
        <v>2.9089592323244515E-2</v>
      </c>
    </row>
    <row r="20" spans="1:7" x14ac:dyDescent="0.25">
      <c r="A20">
        <v>15.3</v>
      </c>
      <c r="B20" t="s">
        <v>371</v>
      </c>
      <c r="C20" s="13">
        <v>1.9587997142176707E-2</v>
      </c>
      <c r="D20" s="34">
        <v>2.8395546033374575E-2</v>
      </c>
    </row>
    <row r="21" spans="1:7" x14ac:dyDescent="0.25">
      <c r="A21">
        <v>15.3</v>
      </c>
      <c r="B21" t="s">
        <v>372</v>
      </c>
      <c r="C21" s="13">
        <v>1.8754465348892593E-2</v>
      </c>
      <c r="D21" s="34">
        <v>2.5830592353420442E-2</v>
      </c>
    </row>
    <row r="22" spans="1:7" x14ac:dyDescent="0.25">
      <c r="A22">
        <v>15.3</v>
      </c>
      <c r="B22" t="s">
        <v>373</v>
      </c>
      <c r="C22" s="13">
        <v>1.9349845201238391E-2</v>
      </c>
      <c r="D22" s="34">
        <v>2.5740064576480884E-2</v>
      </c>
    </row>
    <row r="23" spans="1:7" x14ac:dyDescent="0.25">
      <c r="A23">
        <v>15.3</v>
      </c>
      <c r="B23" t="s">
        <v>374</v>
      </c>
      <c r="C23" s="13">
        <v>1.5896642057632769E-2</v>
      </c>
      <c r="D23" s="34">
        <v>2.3265638673466309E-2</v>
      </c>
    </row>
    <row r="24" spans="1:7" x14ac:dyDescent="0.25">
      <c r="A24">
        <v>15.3</v>
      </c>
      <c r="B24" t="s">
        <v>375</v>
      </c>
      <c r="C24" s="13">
        <v>1.6313407954274828E-2</v>
      </c>
      <c r="D24" s="34">
        <v>2.1455083134675156E-2</v>
      </c>
    </row>
    <row r="25" spans="1:7" x14ac:dyDescent="0.25">
      <c r="A25">
        <v>15.3</v>
      </c>
      <c r="B25" t="s">
        <v>376</v>
      </c>
      <c r="C25" s="13">
        <v>1.2919742795903787E-2</v>
      </c>
      <c r="D25" s="34">
        <v>1.7351157246748544E-2</v>
      </c>
    </row>
    <row r="26" spans="1:7" x14ac:dyDescent="0.25">
      <c r="A26">
        <v>15.3</v>
      </c>
      <c r="B26" t="s">
        <v>377</v>
      </c>
      <c r="C26" s="35">
        <v>1.4646344367706596E-2</v>
      </c>
      <c r="D26" s="34">
        <v>1.6898518362050755E-2</v>
      </c>
    </row>
    <row r="27" spans="1:7" x14ac:dyDescent="0.25">
      <c r="A27">
        <v>15.3</v>
      </c>
      <c r="B27" t="s">
        <v>378</v>
      </c>
      <c r="C27" s="13">
        <v>1.8218623481781375E-2</v>
      </c>
      <c r="D27" s="34">
        <v>1.5269018377138718E-2</v>
      </c>
    </row>
    <row r="28" spans="1:7" x14ac:dyDescent="0.25">
      <c r="A28">
        <v>15.3</v>
      </c>
      <c r="B28" t="s">
        <v>161</v>
      </c>
      <c r="C28" s="13">
        <v>1.1907597046915932E-2</v>
      </c>
      <c r="D28" s="34">
        <v>1.3428286912701048E-2</v>
      </c>
    </row>
    <row r="29" spans="1:7" x14ac:dyDescent="0.25">
      <c r="A29">
        <v>15.3</v>
      </c>
      <c r="B29" t="s">
        <v>379</v>
      </c>
      <c r="C29" s="13">
        <v>1.1848059061681352E-2</v>
      </c>
      <c r="D29" s="34">
        <v>1.3428286912701048E-2</v>
      </c>
    </row>
    <row r="30" spans="1:7" x14ac:dyDescent="0.25">
      <c r="A30">
        <v>15.3</v>
      </c>
      <c r="B30" t="s">
        <v>380</v>
      </c>
      <c r="C30" s="13">
        <v>8.6330078590140507E-3</v>
      </c>
      <c r="D30" s="34">
        <v>1.3428286912701048E-2</v>
      </c>
    </row>
    <row r="31" spans="1:7" x14ac:dyDescent="0.25">
      <c r="A31">
        <v>15.3</v>
      </c>
      <c r="B31" t="s">
        <v>381</v>
      </c>
      <c r="C31" s="13">
        <v>6.311026434865444E-3</v>
      </c>
      <c r="D31" s="34">
        <v>1.3428286912701048E-2</v>
      </c>
    </row>
    <row r="32" spans="1:7" x14ac:dyDescent="0.25">
      <c r="A32">
        <v>15.3</v>
      </c>
      <c r="B32" t="s">
        <v>165</v>
      </c>
      <c r="C32" s="13">
        <v>4.4653488925934749E-3</v>
      </c>
      <c r="D32" s="34">
        <v>1.3428286912701048E-2</v>
      </c>
      <c r="G32" s="5"/>
    </row>
    <row r="33" spans="1:5" x14ac:dyDescent="0.25">
      <c r="A33">
        <v>15.3</v>
      </c>
      <c r="B33" t="s">
        <v>382</v>
      </c>
      <c r="C33" s="13">
        <v>4.2867349368897354E-3</v>
      </c>
      <c r="D33" s="34">
        <v>1.3428286912701048E-2</v>
      </c>
    </row>
    <row r="34" spans="1:5" x14ac:dyDescent="0.25">
      <c r="A34">
        <v>15.3</v>
      </c>
      <c r="B34" t="s">
        <v>383</v>
      </c>
      <c r="C34" s="13">
        <v>7.2636341986187184E-3</v>
      </c>
      <c r="D34" s="13">
        <v>0</v>
      </c>
    </row>
    <row r="35" spans="1:5" x14ac:dyDescent="0.25">
      <c r="A35">
        <v>15.3</v>
      </c>
      <c r="B35" t="s">
        <v>384</v>
      </c>
      <c r="C35" s="13">
        <v>5.6561085972850677E-3</v>
      </c>
      <c r="D35" s="13">
        <v>0</v>
      </c>
    </row>
    <row r="36" spans="1:5" x14ac:dyDescent="0.25">
      <c r="A36">
        <v>15.3</v>
      </c>
      <c r="B36" t="s">
        <v>385</v>
      </c>
      <c r="C36" s="13">
        <v>2.798285306025244E-3</v>
      </c>
      <c r="D36" s="13">
        <v>0</v>
      </c>
    </row>
    <row r="38" spans="1:5" x14ac:dyDescent="0.25">
      <c r="A38" s="7" t="s">
        <v>386</v>
      </c>
      <c r="B38" s="19"/>
      <c r="C38" s="19"/>
      <c r="D38" s="19"/>
      <c r="E38" s="19"/>
    </row>
    <row r="39" spans="1:5" x14ac:dyDescent="0.25">
      <c r="A39" t="s">
        <v>138</v>
      </c>
      <c r="B39" s="1" t="s">
        <v>386</v>
      </c>
      <c r="C39" s="1">
        <v>2024</v>
      </c>
      <c r="D39" s="1"/>
      <c r="E39" s="1"/>
    </row>
    <row r="40" spans="1:5" x14ac:dyDescent="0.25">
      <c r="A40">
        <v>15.6</v>
      </c>
      <c r="B40" t="s">
        <v>387</v>
      </c>
      <c r="C40" s="13">
        <v>0.13206046141607</v>
      </c>
    </row>
    <row r="41" spans="1:5" x14ac:dyDescent="0.25">
      <c r="A41">
        <v>15.6</v>
      </c>
      <c r="B41" t="s">
        <v>388</v>
      </c>
      <c r="C41" s="13">
        <v>0.10978520286396182</v>
      </c>
    </row>
    <row r="42" spans="1:5" x14ac:dyDescent="0.25">
      <c r="A42">
        <v>15.6</v>
      </c>
      <c r="B42" t="s">
        <v>389</v>
      </c>
      <c r="C42" s="13">
        <v>7.7366746221161492E-2</v>
      </c>
    </row>
    <row r="43" spans="1:5" x14ac:dyDescent="0.25">
      <c r="A43">
        <v>15.6</v>
      </c>
      <c r="B43" t="s">
        <v>390</v>
      </c>
      <c r="C43" s="13">
        <v>5.0994431185361976E-2</v>
      </c>
    </row>
    <row r="44" spans="1:5" x14ac:dyDescent="0.25">
      <c r="A44">
        <v>15.6</v>
      </c>
      <c r="B44" t="s">
        <v>391</v>
      </c>
      <c r="C44" s="13">
        <v>3.0747812251392205E-2</v>
      </c>
    </row>
    <row r="45" spans="1:5" x14ac:dyDescent="0.25">
      <c r="A45">
        <v>15.6</v>
      </c>
      <c r="B45" t="s">
        <v>392</v>
      </c>
      <c r="C45" s="13">
        <v>2.4065234685759745E-2</v>
      </c>
    </row>
    <row r="46" spans="1:5" x14ac:dyDescent="0.25">
      <c r="A46">
        <v>15.6</v>
      </c>
      <c r="B46" t="s">
        <v>393</v>
      </c>
      <c r="C46" s="13">
        <v>1.8814638027048528E-2</v>
      </c>
    </row>
    <row r="47" spans="1:5" x14ac:dyDescent="0.25">
      <c r="A47">
        <v>15.6</v>
      </c>
      <c r="B47" t="s">
        <v>394</v>
      </c>
      <c r="C47" s="13">
        <v>1.2808273667462212E-2</v>
      </c>
    </row>
    <row r="48" spans="1:5" x14ac:dyDescent="0.25">
      <c r="A48">
        <v>15.6</v>
      </c>
      <c r="B48" t="s">
        <v>395</v>
      </c>
      <c r="C48" s="13">
        <v>1.2052505966587112E-2</v>
      </c>
    </row>
    <row r="49" spans="1:6" x14ac:dyDescent="0.25">
      <c r="A49">
        <v>15.6</v>
      </c>
      <c r="B49" t="s">
        <v>396</v>
      </c>
      <c r="C49" s="13">
        <v>1.1893396976929196E-2</v>
      </c>
    </row>
    <row r="50" spans="1:6" x14ac:dyDescent="0.25">
      <c r="A50">
        <v>15.6</v>
      </c>
      <c r="B50" t="s">
        <v>397</v>
      </c>
      <c r="C50" s="13">
        <v>9.8249801113762924E-3</v>
      </c>
    </row>
    <row r="51" spans="1:6" x14ac:dyDescent="0.25">
      <c r="A51">
        <v>15.6</v>
      </c>
      <c r="B51" t="s">
        <v>398</v>
      </c>
      <c r="C51" s="13">
        <v>7.7963404932378678E-3</v>
      </c>
    </row>
    <row r="52" spans="1:6" x14ac:dyDescent="0.25">
      <c r="A52">
        <v>15.6</v>
      </c>
      <c r="B52" t="s">
        <v>399</v>
      </c>
      <c r="C52" s="13">
        <v>6.6825775656324578E-3</v>
      </c>
    </row>
    <row r="53" spans="1:6" x14ac:dyDescent="0.25">
      <c r="A53">
        <v>15.6</v>
      </c>
      <c r="B53" t="s">
        <v>400</v>
      </c>
      <c r="C53" s="13">
        <v>6.205250596658711E-3</v>
      </c>
    </row>
    <row r="54" spans="1:6" x14ac:dyDescent="0.25">
      <c r="A54">
        <v>15.6</v>
      </c>
      <c r="B54" t="s">
        <v>401</v>
      </c>
      <c r="C54" s="13">
        <v>5.8870326173428794E-3</v>
      </c>
    </row>
    <row r="55" spans="1:6" x14ac:dyDescent="0.25">
      <c r="A55">
        <v>15.6</v>
      </c>
      <c r="B55" t="s">
        <v>402</v>
      </c>
      <c r="C55" s="13">
        <v>5.4892601431980907E-3</v>
      </c>
    </row>
    <row r="56" spans="1:6" x14ac:dyDescent="0.25">
      <c r="A56">
        <v>15.6</v>
      </c>
      <c r="B56" t="s">
        <v>403</v>
      </c>
      <c r="C56" s="13">
        <v>4.9721559268098648E-3</v>
      </c>
    </row>
    <row r="57" spans="1:6" x14ac:dyDescent="0.25">
      <c r="A57">
        <v>15.6</v>
      </c>
      <c r="B57" t="s">
        <v>404</v>
      </c>
      <c r="C57" s="13">
        <v>4.2163882259347654E-3</v>
      </c>
    </row>
    <row r="58" spans="1:6" x14ac:dyDescent="0.25">
      <c r="A58">
        <v>15.6</v>
      </c>
      <c r="B58" t="s">
        <v>405</v>
      </c>
      <c r="C58" s="13">
        <v>2.1877486077963404E-3</v>
      </c>
    </row>
    <row r="59" spans="1:6" x14ac:dyDescent="0.25">
      <c r="A59">
        <v>15.6</v>
      </c>
      <c r="B59" t="s">
        <v>406</v>
      </c>
      <c r="C59" s="13">
        <v>1.988862370723946E-3</v>
      </c>
    </row>
    <row r="60" spans="1:6" x14ac:dyDescent="0.25">
      <c r="A60">
        <v>15.6</v>
      </c>
      <c r="B60" t="s">
        <v>407</v>
      </c>
      <c r="C60" s="13">
        <v>1.1535401750198885E-3</v>
      </c>
    </row>
    <row r="61" spans="1:6" x14ac:dyDescent="0.25">
      <c r="A61">
        <v>15.6</v>
      </c>
      <c r="B61" t="s">
        <v>408</v>
      </c>
      <c r="C61" s="13">
        <v>3.5799522673031026E-4</v>
      </c>
    </row>
    <row r="62" spans="1:6" x14ac:dyDescent="0.25">
      <c r="A62">
        <v>15.6</v>
      </c>
      <c r="B62" t="s">
        <v>409</v>
      </c>
      <c r="C62" s="13">
        <v>3.9777247414478921E-5</v>
      </c>
    </row>
    <row r="63" spans="1:6" x14ac:dyDescent="0.25">
      <c r="A63" s="74" t="s">
        <v>410</v>
      </c>
      <c r="B63" s="1"/>
      <c r="F63" s="1"/>
    </row>
    <row r="64" spans="1:6" x14ac:dyDescent="0.25">
      <c r="C64" s="16"/>
      <c r="D64" s="16"/>
      <c r="E64" s="16"/>
    </row>
    <row r="67" spans="1:7" x14ac:dyDescent="0.25">
      <c r="A67" s="15"/>
    </row>
    <row r="68" spans="1:7" x14ac:dyDescent="0.25">
      <c r="A68" s="15"/>
    </row>
    <row r="69" spans="1:7" x14ac:dyDescent="0.25">
      <c r="A69" s="48"/>
    </row>
    <row r="70" spans="1:7" x14ac:dyDescent="0.25">
      <c r="A70" s="1"/>
      <c r="B70" s="1"/>
      <c r="C70" s="1"/>
      <c r="D70" s="1"/>
      <c r="E70" s="1"/>
      <c r="F70" s="1"/>
      <c r="G70" s="49"/>
    </row>
    <row r="74" spans="1:7" x14ac:dyDescent="0.25">
      <c r="B74" s="1"/>
      <c r="C74" s="1"/>
      <c r="D74" s="1"/>
      <c r="E74" s="1"/>
      <c r="F74" s="1"/>
    </row>
    <row r="75" spans="1:7" x14ac:dyDescent="0.25">
      <c r="C75" s="73"/>
      <c r="D75" s="73"/>
      <c r="E75" s="73"/>
    </row>
    <row r="76" spans="1:7" x14ac:dyDescent="0.25">
      <c r="A76" s="1"/>
      <c r="B76" s="1"/>
      <c r="C76" s="1"/>
      <c r="D76" s="1"/>
      <c r="E76" s="1"/>
      <c r="F76" s="1"/>
    </row>
    <row r="77" spans="1:7" x14ac:dyDescent="0.25">
      <c r="C77" s="73"/>
      <c r="D77" s="73"/>
      <c r="E77" s="73"/>
      <c r="F77" s="73"/>
    </row>
    <row r="78" spans="1:7" x14ac:dyDescent="0.25">
      <c r="C78" s="73"/>
      <c r="D78" s="73"/>
      <c r="E78" s="73"/>
      <c r="F78" s="73"/>
    </row>
    <row r="79" spans="1:7" x14ac:dyDescent="0.25">
      <c r="C79" s="73"/>
      <c r="D79" s="73"/>
      <c r="E79" s="73"/>
      <c r="F79" s="73"/>
    </row>
    <row r="81" spans="1:9" x14ac:dyDescent="0.25">
      <c r="A81" s="15"/>
    </row>
    <row r="86" spans="1:9" x14ac:dyDescent="0.25">
      <c r="I86" s="13"/>
    </row>
    <row r="87" spans="1:9" x14ac:dyDescent="0.25">
      <c r="I87" s="13"/>
    </row>
    <row r="88" spans="1:9" x14ac:dyDescent="0.25">
      <c r="I88" s="13"/>
    </row>
    <row r="89" spans="1:9" x14ac:dyDescent="0.25">
      <c r="I89" s="13"/>
    </row>
    <row r="90" spans="1:9" x14ac:dyDescent="0.25">
      <c r="I90" s="13"/>
    </row>
    <row r="91" spans="1:9" x14ac:dyDescent="0.25">
      <c r="I91" s="13"/>
    </row>
    <row r="92" spans="1:9" x14ac:dyDescent="0.25">
      <c r="I92" s="13"/>
    </row>
    <row r="93" spans="1:9" x14ac:dyDescent="0.25">
      <c r="I93" s="13"/>
    </row>
    <row r="94" spans="1:9" x14ac:dyDescent="0.25">
      <c r="I94" s="13"/>
    </row>
    <row r="95" spans="1:9" x14ac:dyDescent="0.25">
      <c r="I95" s="13"/>
    </row>
    <row r="96" spans="1:9" x14ac:dyDescent="0.25">
      <c r="I96" s="13"/>
    </row>
    <row r="97" spans="6:9" x14ac:dyDescent="0.25">
      <c r="I97" s="13"/>
    </row>
    <row r="98" spans="6:9" x14ac:dyDescent="0.25">
      <c r="I98" s="13"/>
    </row>
    <row r="99" spans="6:9" x14ac:dyDescent="0.25">
      <c r="I99" s="13"/>
    </row>
    <row r="100" spans="6:9" x14ac:dyDescent="0.25">
      <c r="I100" s="13"/>
    </row>
    <row r="101" spans="6:9" x14ac:dyDescent="0.25">
      <c r="I101" s="13"/>
    </row>
    <row r="102" spans="6:9" x14ac:dyDescent="0.25">
      <c r="I102" s="13"/>
    </row>
    <row r="103" spans="6:9" x14ac:dyDescent="0.25">
      <c r="I103" s="13"/>
    </row>
    <row r="104" spans="6:9" x14ac:dyDescent="0.25">
      <c r="I104" s="13"/>
    </row>
    <row r="105" spans="6:9" x14ac:dyDescent="0.25">
      <c r="I105" s="13"/>
    </row>
    <row r="106" spans="6:9" x14ac:dyDescent="0.25">
      <c r="I106" s="13"/>
    </row>
    <row r="107" spans="6:9" x14ac:dyDescent="0.25">
      <c r="I107" s="13"/>
    </row>
    <row r="108" spans="6:9" x14ac:dyDescent="0.25">
      <c r="I108" s="13"/>
    </row>
    <row r="110" spans="6:9" x14ac:dyDescent="0.25">
      <c r="F110" s="8"/>
    </row>
    <row r="114" spans="2:4" x14ac:dyDescent="0.25">
      <c r="B114" s="26"/>
    </row>
    <row r="115" spans="2:4" x14ac:dyDescent="0.25">
      <c r="C115" s="8"/>
      <c r="D115" s="33"/>
    </row>
    <row r="116" spans="2:4" x14ac:dyDescent="0.25">
      <c r="C116" s="8"/>
      <c r="D116" s="8"/>
    </row>
    <row r="117" spans="2:4" x14ac:dyDescent="0.25">
      <c r="C117" s="8"/>
      <c r="D117" s="8"/>
    </row>
    <row r="118" spans="2:4" x14ac:dyDescent="0.25">
      <c r="C118" s="8"/>
    </row>
    <row r="119" spans="2:4" x14ac:dyDescent="0.25">
      <c r="C119" s="8"/>
    </row>
  </sheetData>
  <sortState xmlns:xlrd2="http://schemas.microsoft.com/office/spreadsheetml/2017/richdata2" ref="A5:E36">
    <sortCondition descending="1" ref="E5:E36"/>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FE333-5B5F-49CA-A7C5-A3FEBCDD0692}">
  <dimension ref="A1:F29"/>
  <sheetViews>
    <sheetView zoomScale="70" zoomScaleNormal="70" workbookViewId="0">
      <selection activeCell="A2" sqref="A2"/>
    </sheetView>
  </sheetViews>
  <sheetFormatPr defaultRowHeight="15" x14ac:dyDescent="0.25"/>
  <cols>
    <col min="1" max="1" width="27.85546875" customWidth="1"/>
    <col min="2" max="2" width="16.42578125" bestFit="1" customWidth="1"/>
    <col min="3" max="5" width="10.5703125" customWidth="1"/>
  </cols>
  <sheetData>
    <row r="1" spans="1:6" ht="21" x14ac:dyDescent="0.35">
      <c r="A1" s="87" t="s">
        <v>10</v>
      </c>
      <c r="B1" s="86"/>
      <c r="C1" s="86"/>
      <c r="D1" s="86"/>
      <c r="E1" s="86"/>
      <c r="F1" s="86"/>
    </row>
    <row r="2" spans="1:6" x14ac:dyDescent="0.25">
      <c r="A2" s="15" t="s">
        <v>36</v>
      </c>
    </row>
    <row r="4" spans="1:6" x14ac:dyDescent="0.25">
      <c r="A4" s="7" t="s">
        <v>37</v>
      </c>
      <c r="B4" s="19"/>
      <c r="C4" s="19"/>
      <c r="D4" s="19"/>
      <c r="E4" s="19"/>
      <c r="F4" s="19"/>
    </row>
    <row r="5" spans="1:6" x14ac:dyDescent="0.25">
      <c r="A5" s="1" t="s">
        <v>38</v>
      </c>
      <c r="B5" s="1" t="s">
        <v>39</v>
      </c>
      <c r="C5" s="1">
        <v>2021</v>
      </c>
      <c r="D5" s="1">
        <v>2022</v>
      </c>
      <c r="E5" s="1">
        <v>2023</v>
      </c>
      <c r="F5" s="1">
        <v>2024</v>
      </c>
    </row>
    <row r="6" spans="1:6" x14ac:dyDescent="0.25">
      <c r="A6" s="22" t="s">
        <v>40</v>
      </c>
      <c r="B6" t="s">
        <v>41</v>
      </c>
      <c r="C6">
        <v>192</v>
      </c>
      <c r="D6">
        <v>190</v>
      </c>
      <c r="E6">
        <v>185</v>
      </c>
      <c r="F6">
        <v>176</v>
      </c>
    </row>
    <row r="7" spans="1:6" x14ac:dyDescent="0.25">
      <c r="A7" s="22" t="s">
        <v>40</v>
      </c>
      <c r="B7" t="s">
        <v>42</v>
      </c>
      <c r="C7">
        <v>126</v>
      </c>
      <c r="D7">
        <v>127</v>
      </c>
      <c r="E7">
        <v>126</v>
      </c>
      <c r="F7">
        <v>129</v>
      </c>
    </row>
    <row r="9" spans="1:6" x14ac:dyDescent="0.25">
      <c r="A9" s="7" t="s">
        <v>43</v>
      </c>
      <c r="B9" s="19"/>
      <c r="C9" s="19"/>
      <c r="D9" s="19"/>
      <c r="E9" s="19"/>
      <c r="F9" s="19"/>
    </row>
    <row r="10" spans="1:6" x14ac:dyDescent="0.25">
      <c r="A10" s="1" t="s">
        <v>38</v>
      </c>
      <c r="B10" s="80"/>
      <c r="C10" s="1">
        <v>2021</v>
      </c>
      <c r="D10" s="1">
        <v>2022</v>
      </c>
      <c r="E10" s="1">
        <v>2023</v>
      </c>
      <c r="F10" s="1">
        <v>2024</v>
      </c>
    </row>
    <row r="11" spans="1:6" x14ac:dyDescent="0.25">
      <c r="A11" s="22" t="s">
        <v>44</v>
      </c>
      <c r="B11" s="80"/>
      <c r="C11">
        <v>1020</v>
      </c>
      <c r="D11">
        <v>838</v>
      </c>
      <c r="E11">
        <v>808</v>
      </c>
      <c r="F11">
        <v>732</v>
      </c>
    </row>
    <row r="12" spans="1:6" x14ac:dyDescent="0.25">
      <c r="A12" s="6" t="s">
        <v>45</v>
      </c>
    </row>
    <row r="14" spans="1:6" x14ac:dyDescent="0.25">
      <c r="A14" s="7" t="s">
        <v>46</v>
      </c>
      <c r="B14" s="19"/>
      <c r="C14" s="19"/>
      <c r="D14" s="19"/>
      <c r="E14" s="19"/>
      <c r="F14" s="19"/>
    </row>
    <row r="15" spans="1:6" x14ac:dyDescent="0.25">
      <c r="A15" s="1" t="s">
        <v>38</v>
      </c>
      <c r="B15" s="1" t="s">
        <v>47</v>
      </c>
      <c r="C15" s="1">
        <v>2021</v>
      </c>
      <c r="D15" s="1">
        <v>2022</v>
      </c>
      <c r="E15" s="1">
        <v>2023</v>
      </c>
      <c r="F15" s="1">
        <v>2024</v>
      </c>
    </row>
    <row r="16" spans="1:6" x14ac:dyDescent="0.25">
      <c r="A16" s="22" t="s">
        <v>48</v>
      </c>
      <c r="B16" t="s">
        <v>49</v>
      </c>
      <c r="C16" s="12">
        <v>0.51</v>
      </c>
      <c r="D16" s="12">
        <v>0.55000000000000004</v>
      </c>
      <c r="E16" s="80" t="s">
        <v>50</v>
      </c>
      <c r="F16" s="12">
        <v>0.45</v>
      </c>
    </row>
    <row r="17" spans="1:6" x14ac:dyDescent="0.25">
      <c r="A17" s="22" t="s">
        <v>48</v>
      </c>
      <c r="B17" t="s">
        <v>51</v>
      </c>
      <c r="C17" s="12">
        <v>0.23</v>
      </c>
      <c r="D17" s="12">
        <v>0.23</v>
      </c>
      <c r="E17" s="80" t="s">
        <v>50</v>
      </c>
      <c r="F17" s="12">
        <v>0.22</v>
      </c>
    </row>
    <row r="18" spans="1:6" x14ac:dyDescent="0.25">
      <c r="A18" s="22" t="s">
        <v>48</v>
      </c>
      <c r="B18" t="s">
        <v>52</v>
      </c>
      <c r="C18" s="12">
        <v>0.1</v>
      </c>
      <c r="D18" s="12">
        <v>0.02</v>
      </c>
      <c r="E18" s="80" t="s">
        <v>50</v>
      </c>
      <c r="F18" s="12">
        <v>0.09</v>
      </c>
    </row>
    <row r="19" spans="1:6" x14ac:dyDescent="0.25">
      <c r="A19" s="22" t="s">
        <v>48</v>
      </c>
      <c r="B19" t="s">
        <v>53</v>
      </c>
      <c r="C19" s="80" t="s">
        <v>50</v>
      </c>
      <c r="D19" s="80" t="s">
        <v>50</v>
      </c>
      <c r="E19" s="80" t="s">
        <v>50</v>
      </c>
      <c r="F19" s="12">
        <v>0.09</v>
      </c>
    </row>
    <row r="20" spans="1:6" x14ac:dyDescent="0.25">
      <c r="A20" s="6" t="s">
        <v>54</v>
      </c>
    </row>
    <row r="22" spans="1:6" x14ac:dyDescent="0.25">
      <c r="A22" s="7" t="s">
        <v>55</v>
      </c>
      <c r="B22" s="19"/>
      <c r="C22" s="19"/>
      <c r="D22" s="19"/>
      <c r="E22" s="19"/>
      <c r="F22" s="19"/>
    </row>
    <row r="23" spans="1:6" x14ac:dyDescent="0.25">
      <c r="A23" s="1" t="s">
        <v>38</v>
      </c>
      <c r="B23" s="1" t="s">
        <v>56</v>
      </c>
      <c r="C23" s="1">
        <v>2021</v>
      </c>
      <c r="D23" s="1">
        <v>2022</v>
      </c>
      <c r="E23" s="1">
        <v>2023</v>
      </c>
      <c r="F23" s="1">
        <v>2024</v>
      </c>
    </row>
    <row r="24" spans="1:6" x14ac:dyDescent="0.25">
      <c r="A24" s="22" t="s">
        <v>57</v>
      </c>
      <c r="B24" t="s">
        <v>58</v>
      </c>
      <c r="C24" s="80" t="s">
        <v>50</v>
      </c>
      <c r="D24" s="80" t="s">
        <v>50</v>
      </c>
      <c r="E24" s="80" t="s">
        <v>50</v>
      </c>
      <c r="F24" s="13">
        <v>1.9151846785225718E-2</v>
      </c>
    </row>
    <row r="25" spans="1:6" x14ac:dyDescent="0.25">
      <c r="A25" s="22" t="s">
        <v>57</v>
      </c>
      <c r="B25" t="s">
        <v>59</v>
      </c>
      <c r="C25" s="80" t="s">
        <v>50</v>
      </c>
      <c r="D25" s="80" t="s">
        <v>50</v>
      </c>
      <c r="E25" s="80" t="s">
        <v>50</v>
      </c>
      <c r="F25" s="13">
        <v>0.12722298221614228</v>
      </c>
    </row>
    <row r="26" spans="1:6" x14ac:dyDescent="0.25">
      <c r="A26" s="22" t="s">
        <v>57</v>
      </c>
      <c r="B26" t="s">
        <v>60</v>
      </c>
      <c r="C26" s="80" t="s">
        <v>50</v>
      </c>
      <c r="D26" s="80" t="s">
        <v>50</v>
      </c>
      <c r="E26" s="80" t="s">
        <v>50</v>
      </c>
      <c r="F26" s="13">
        <v>0.19151846785225718</v>
      </c>
    </row>
    <row r="27" spans="1:6" x14ac:dyDescent="0.25">
      <c r="A27" s="22" t="s">
        <v>57</v>
      </c>
      <c r="B27" t="s">
        <v>61</v>
      </c>
      <c r="C27" s="80" t="s">
        <v>50</v>
      </c>
      <c r="D27" s="80" t="s">
        <v>50</v>
      </c>
      <c r="E27" s="80" t="s">
        <v>50</v>
      </c>
      <c r="F27" s="13">
        <v>0.47332421340629277</v>
      </c>
    </row>
    <row r="28" spans="1:6" x14ac:dyDescent="0.25">
      <c r="A28" s="22" t="s">
        <v>57</v>
      </c>
      <c r="B28" t="s">
        <v>62</v>
      </c>
      <c r="C28" s="80" t="s">
        <v>50</v>
      </c>
      <c r="D28" s="80" t="s">
        <v>50</v>
      </c>
      <c r="E28" s="80" t="s">
        <v>50</v>
      </c>
      <c r="F28" s="13">
        <v>0.18878248974008208</v>
      </c>
    </row>
    <row r="29" spans="1:6" x14ac:dyDescent="0.25">
      <c r="A29" s="6"/>
    </row>
  </sheetData>
  <hyperlinks>
    <hyperlink ref="A2" r:id="rId1" xr:uid="{DD03261D-F30F-4C9B-B94A-458CB629941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F2E4C-3F23-451D-9C3B-7FE1D5AEAC86}">
  <dimension ref="A1:M108"/>
  <sheetViews>
    <sheetView zoomScale="70" zoomScaleNormal="70" workbookViewId="0">
      <selection activeCell="N13" sqref="N13"/>
    </sheetView>
  </sheetViews>
  <sheetFormatPr defaultRowHeight="15" x14ac:dyDescent="0.25"/>
  <cols>
    <col min="1" max="1" width="36.5703125" bestFit="1" customWidth="1"/>
    <col min="2" max="2" width="27.140625" bestFit="1" customWidth="1"/>
    <col min="3" max="3" width="9" bestFit="1" customWidth="1"/>
    <col min="4" max="4" width="10.5703125" customWidth="1"/>
    <col min="5" max="5" width="11.42578125" customWidth="1"/>
    <col min="6" max="6" width="10.7109375" customWidth="1"/>
    <col min="7" max="7" width="20.140625" customWidth="1"/>
    <col min="8" max="8" width="20" customWidth="1"/>
    <col min="9" max="9" width="20.85546875" customWidth="1"/>
    <col min="10" max="10" width="20.28515625" customWidth="1"/>
    <col min="11" max="13" width="7.5703125" customWidth="1"/>
  </cols>
  <sheetData>
    <row r="1" spans="1:13" ht="21" x14ac:dyDescent="0.35">
      <c r="A1" s="87" t="s">
        <v>12</v>
      </c>
      <c r="B1" s="86"/>
      <c r="C1" s="86"/>
      <c r="D1" s="86"/>
      <c r="E1" s="86"/>
      <c r="F1" s="86"/>
      <c r="G1" s="86"/>
      <c r="H1" s="86"/>
      <c r="I1" s="86"/>
      <c r="J1" s="86"/>
    </row>
    <row r="3" spans="1:13" x14ac:dyDescent="0.25">
      <c r="A3" s="7" t="s">
        <v>63</v>
      </c>
      <c r="B3" s="7"/>
      <c r="C3" s="7"/>
      <c r="D3" s="7"/>
      <c r="E3" s="7"/>
      <c r="F3" s="7"/>
      <c r="G3" s="19"/>
      <c r="H3" s="19"/>
      <c r="I3" s="19"/>
      <c r="J3" s="19"/>
    </row>
    <row r="4" spans="1:13" x14ac:dyDescent="0.25">
      <c r="A4" s="1" t="s">
        <v>38</v>
      </c>
      <c r="B4" s="1" t="s">
        <v>64</v>
      </c>
      <c r="C4" s="1">
        <v>2021</v>
      </c>
      <c r="D4" s="1">
        <v>2022</v>
      </c>
      <c r="E4" s="1">
        <v>2023</v>
      </c>
      <c r="F4" s="1">
        <v>2024</v>
      </c>
      <c r="G4" s="1" t="s">
        <v>65</v>
      </c>
      <c r="H4" s="1" t="s">
        <v>66</v>
      </c>
      <c r="I4" s="1" t="s">
        <v>67</v>
      </c>
      <c r="J4" s="1" t="s">
        <v>68</v>
      </c>
      <c r="M4" s="8"/>
    </row>
    <row r="5" spans="1:13" x14ac:dyDescent="0.25">
      <c r="A5" s="28" t="s">
        <v>69</v>
      </c>
      <c r="B5" t="s">
        <v>70</v>
      </c>
      <c r="C5" s="8">
        <v>19543</v>
      </c>
      <c r="D5" s="8">
        <v>18213</v>
      </c>
      <c r="E5" s="8">
        <v>21388</v>
      </c>
      <c r="F5" s="8">
        <v>25140</v>
      </c>
      <c r="G5" s="8">
        <f>SUM(F5-E5)</f>
        <v>3752</v>
      </c>
      <c r="H5" s="12">
        <f>SUM(F5-E5)/E5</f>
        <v>0.17542547222741725</v>
      </c>
      <c r="I5" s="8">
        <f>SUM(F5-C5)</f>
        <v>5597</v>
      </c>
      <c r="J5" s="12">
        <f>SUM(F5-C5)/C5</f>
        <v>0.28639410530624776</v>
      </c>
    </row>
    <row r="6" spans="1:13" x14ac:dyDescent="0.25">
      <c r="A6" s="67" t="s">
        <v>71</v>
      </c>
      <c r="B6" s="29"/>
      <c r="C6" s="18"/>
      <c r="D6" s="18"/>
      <c r="E6" s="18"/>
      <c r="F6" s="18"/>
    </row>
    <row r="7" spans="1:13" x14ac:dyDescent="0.25">
      <c r="A7" s="1"/>
      <c r="B7" s="1"/>
      <c r="C7" s="1"/>
      <c r="D7" s="1"/>
      <c r="E7" s="1"/>
      <c r="F7" s="1"/>
    </row>
    <row r="8" spans="1:13" x14ac:dyDescent="0.25">
      <c r="A8" s="7" t="s">
        <v>72</v>
      </c>
      <c r="B8" s="7"/>
      <c r="C8" s="7"/>
      <c r="D8" s="7"/>
      <c r="E8" s="7"/>
      <c r="F8" s="7"/>
      <c r="G8" s="19"/>
      <c r="H8" s="19"/>
      <c r="I8" s="19"/>
      <c r="J8" s="19"/>
    </row>
    <row r="9" spans="1:13" x14ac:dyDescent="0.25">
      <c r="A9" s="1" t="s">
        <v>38</v>
      </c>
      <c r="B9" s="1" t="s">
        <v>73</v>
      </c>
      <c r="C9" s="1">
        <v>2021</v>
      </c>
      <c r="D9" s="1">
        <v>2022</v>
      </c>
      <c r="E9" s="1">
        <v>2023</v>
      </c>
      <c r="F9" s="1">
        <v>2024</v>
      </c>
      <c r="G9" s="1" t="s">
        <v>74</v>
      </c>
      <c r="H9" s="1" t="s">
        <v>66</v>
      </c>
      <c r="I9" s="1" t="s">
        <v>75</v>
      </c>
      <c r="J9" s="1" t="s">
        <v>68</v>
      </c>
    </row>
    <row r="10" spans="1:13" x14ac:dyDescent="0.25">
      <c r="A10" s="22" t="s">
        <v>76</v>
      </c>
      <c r="B10" t="s">
        <v>77</v>
      </c>
      <c r="C10" s="5">
        <v>0.28999999999999998</v>
      </c>
      <c r="D10" s="5">
        <v>0.2671</v>
      </c>
      <c r="E10" s="5">
        <v>0.32829999999999998</v>
      </c>
      <c r="F10" s="5">
        <v>0.32929999999999998</v>
      </c>
      <c r="G10" s="5">
        <f>SUM(F10-E10)</f>
        <v>1.0000000000000009E-3</v>
      </c>
      <c r="H10" s="5">
        <f>SUM(F10-E10)/E10</f>
        <v>3.0459945172098719E-3</v>
      </c>
      <c r="I10" s="5">
        <f>SUM(F10-C10)</f>
        <v>3.9300000000000002E-2</v>
      </c>
      <c r="J10" s="5">
        <f>SUM(F10-C10)/C10</f>
        <v>0.13551724137931037</v>
      </c>
    </row>
    <row r="11" spans="1:13" x14ac:dyDescent="0.25">
      <c r="A11" s="22" t="s">
        <v>76</v>
      </c>
      <c r="B11" t="s">
        <v>78</v>
      </c>
      <c r="C11" s="5">
        <v>6.3700000000000007E-2</v>
      </c>
      <c r="D11" s="5">
        <v>7.5700000000000003E-2</v>
      </c>
      <c r="E11" s="5">
        <v>4.5499999999999999E-2</v>
      </c>
      <c r="F11" s="5">
        <v>7.7899999999999997E-2</v>
      </c>
      <c r="G11" s="5">
        <f t="shared" ref="G11:G25" si="0">SUM(F11-E11)</f>
        <v>3.2399999999999998E-2</v>
      </c>
      <c r="H11" s="5">
        <f t="shared" ref="H11:H24" si="1">SUM(F11-E11)/E11</f>
        <v>0.71208791208791211</v>
      </c>
      <c r="I11" s="5">
        <f t="shared" ref="I11:I25" si="2">SUM(F11-C11)</f>
        <v>1.419999999999999E-2</v>
      </c>
      <c r="J11" s="5">
        <f t="shared" ref="J11:J24" si="3">SUM(F11-C11)/C11</f>
        <v>0.22291993720565131</v>
      </c>
    </row>
    <row r="12" spans="1:13" x14ac:dyDescent="0.25">
      <c r="A12" s="22" t="s">
        <v>76</v>
      </c>
      <c r="B12" t="s">
        <v>79</v>
      </c>
      <c r="C12" s="5">
        <v>8.8499999999999995E-2</v>
      </c>
      <c r="D12" s="5">
        <v>8.7099999999999997E-2</v>
      </c>
      <c r="E12" s="5">
        <v>9.9599999999999994E-2</v>
      </c>
      <c r="F12" s="5">
        <v>9.1399999999999995E-2</v>
      </c>
      <c r="G12" s="5">
        <f t="shared" si="0"/>
        <v>-8.199999999999999E-3</v>
      </c>
      <c r="H12" s="5">
        <f t="shared" si="1"/>
        <v>-8.2329317269076302E-2</v>
      </c>
      <c r="I12" s="5">
        <f t="shared" si="2"/>
        <v>2.8999999999999998E-3</v>
      </c>
      <c r="J12" s="5">
        <f t="shared" si="3"/>
        <v>3.2768361581920903E-2</v>
      </c>
    </row>
    <row r="13" spans="1:13" x14ac:dyDescent="0.25">
      <c r="A13" s="22" t="s">
        <v>76</v>
      </c>
      <c r="B13" t="s">
        <v>80</v>
      </c>
      <c r="C13" s="5">
        <v>8.8999999999999999E-3</v>
      </c>
      <c r="D13" s="5">
        <v>1.1900000000000001E-2</v>
      </c>
      <c r="E13" s="5">
        <v>9.4999999999999998E-3</v>
      </c>
      <c r="F13" s="5">
        <v>1.01E-2</v>
      </c>
      <c r="G13" s="5">
        <f t="shared" si="0"/>
        <v>5.9999999999999984E-4</v>
      </c>
      <c r="H13" s="5">
        <f t="shared" si="1"/>
        <v>6.3157894736842093E-2</v>
      </c>
      <c r="I13" s="5">
        <f t="shared" si="2"/>
        <v>1.1999999999999997E-3</v>
      </c>
      <c r="J13" s="5">
        <f t="shared" si="3"/>
        <v>0.13483146067415727</v>
      </c>
    </row>
    <row r="14" spans="1:13" x14ac:dyDescent="0.25">
      <c r="A14" s="22" t="s">
        <v>76</v>
      </c>
      <c r="B14" t="s">
        <v>81</v>
      </c>
      <c r="C14" s="5">
        <v>0.1099</v>
      </c>
      <c r="D14" s="5">
        <v>0.1021</v>
      </c>
      <c r="E14" s="5">
        <v>8.5699999999999998E-2</v>
      </c>
      <c r="F14" s="5">
        <v>6.5600000000000006E-2</v>
      </c>
      <c r="G14" s="5">
        <f t="shared" si="0"/>
        <v>-2.0099999999999993E-2</v>
      </c>
      <c r="H14" s="5">
        <f t="shared" si="1"/>
        <v>-0.23453908984830799</v>
      </c>
      <c r="I14" s="5">
        <f t="shared" si="2"/>
        <v>-4.4299999999999992E-2</v>
      </c>
      <c r="J14" s="5">
        <f t="shared" si="3"/>
        <v>-0.40309372156505907</v>
      </c>
    </row>
    <row r="15" spans="1:13" x14ac:dyDescent="0.25">
      <c r="A15" s="22" t="s">
        <v>76</v>
      </c>
      <c r="B15" t="s">
        <v>82</v>
      </c>
      <c r="C15" s="5">
        <v>5.91E-2</v>
      </c>
      <c r="D15" s="5">
        <v>6.3600000000000004E-2</v>
      </c>
      <c r="E15" s="5">
        <v>5.74E-2</v>
      </c>
      <c r="F15" s="5">
        <v>6.3200000000000006E-2</v>
      </c>
      <c r="G15" s="5">
        <f>SUM(F15-E15)</f>
        <v>5.8000000000000065E-3</v>
      </c>
      <c r="H15" s="5">
        <f t="shared" si="1"/>
        <v>0.1010452961672475</v>
      </c>
      <c r="I15" s="5">
        <f t="shared" si="2"/>
        <v>4.1000000000000064E-3</v>
      </c>
      <c r="J15" s="5">
        <f t="shared" si="3"/>
        <v>6.9373942470389277E-2</v>
      </c>
    </row>
    <row r="16" spans="1:13" x14ac:dyDescent="0.25">
      <c r="A16" s="22" t="s">
        <v>76</v>
      </c>
      <c r="B16" t="s">
        <v>83</v>
      </c>
      <c r="C16" s="5">
        <v>9.1999999999999998E-3</v>
      </c>
      <c r="D16" s="5">
        <v>8.8000000000000005E-3</v>
      </c>
      <c r="E16" s="5">
        <v>1.2200000000000001E-2</v>
      </c>
      <c r="F16" s="5">
        <v>1.24E-2</v>
      </c>
      <c r="G16" s="5">
        <f t="shared" si="0"/>
        <v>1.9999999999999879E-4</v>
      </c>
      <c r="H16" s="5">
        <f t="shared" si="1"/>
        <v>1.639344262295072E-2</v>
      </c>
      <c r="I16" s="5">
        <f t="shared" si="2"/>
        <v>3.1999999999999997E-3</v>
      </c>
      <c r="J16" s="5">
        <f t="shared" si="3"/>
        <v>0.34782608695652173</v>
      </c>
    </row>
    <row r="17" spans="1:10" x14ac:dyDescent="0.25">
      <c r="A17" s="22" t="s">
        <v>76</v>
      </c>
      <c r="B17" t="s">
        <v>84</v>
      </c>
      <c r="C17" s="5">
        <v>2.41E-2</v>
      </c>
      <c r="D17" s="5">
        <v>2.0400000000000001E-2</v>
      </c>
      <c r="E17" s="5">
        <v>1.7600000000000001E-2</v>
      </c>
      <c r="F17" s="5">
        <v>6.1999999999999998E-3</v>
      </c>
      <c r="G17" s="5">
        <f t="shared" si="0"/>
        <v>-1.14E-2</v>
      </c>
      <c r="H17" s="5">
        <f t="shared" si="1"/>
        <v>-0.64772727272727271</v>
      </c>
      <c r="I17" s="5">
        <f t="shared" si="2"/>
        <v>-1.7899999999999999E-2</v>
      </c>
      <c r="J17" s="5">
        <f t="shared" si="3"/>
        <v>-0.74273858921161828</v>
      </c>
    </row>
    <row r="18" spans="1:10" x14ac:dyDescent="0.25">
      <c r="A18" s="22" t="s">
        <v>76</v>
      </c>
      <c r="B18" t="s">
        <v>85</v>
      </c>
      <c r="C18" s="5">
        <v>7.7200000000000005E-2</v>
      </c>
      <c r="D18" s="5">
        <v>7.7600000000000002E-2</v>
      </c>
      <c r="E18" s="5">
        <v>7.0199999999999999E-2</v>
      </c>
      <c r="F18" s="5">
        <v>6.3299999999999995E-2</v>
      </c>
      <c r="G18" s="5">
        <f t="shared" si="0"/>
        <v>-6.9000000000000034E-3</v>
      </c>
      <c r="H18" s="5">
        <f t="shared" si="1"/>
        <v>-9.8290598290598344E-2</v>
      </c>
      <c r="I18" s="5">
        <f t="shared" si="2"/>
        <v>-1.390000000000001E-2</v>
      </c>
      <c r="J18" s="5">
        <f t="shared" si="3"/>
        <v>-0.1800518134715027</v>
      </c>
    </row>
    <row r="19" spans="1:10" x14ac:dyDescent="0.25">
      <c r="A19" s="22" t="s">
        <v>76</v>
      </c>
      <c r="B19" t="s">
        <v>86</v>
      </c>
      <c r="C19" s="5">
        <v>6.93E-2</v>
      </c>
      <c r="D19" s="5">
        <v>6.9500000000000006E-2</v>
      </c>
      <c r="E19" s="5">
        <v>7.1800000000000003E-2</v>
      </c>
      <c r="F19" s="5">
        <v>5.91E-2</v>
      </c>
      <c r="G19" s="5">
        <f t="shared" si="0"/>
        <v>-1.2700000000000003E-2</v>
      </c>
      <c r="H19" s="5">
        <f t="shared" si="1"/>
        <v>-0.17688022284122565</v>
      </c>
      <c r="I19" s="5">
        <f t="shared" si="2"/>
        <v>-1.0200000000000001E-2</v>
      </c>
      <c r="J19" s="5">
        <f t="shared" si="3"/>
        <v>-0.1471861471861472</v>
      </c>
    </row>
    <row r="20" spans="1:10" x14ac:dyDescent="0.25">
      <c r="A20" s="22" t="s">
        <v>76</v>
      </c>
      <c r="B20" t="s">
        <v>87</v>
      </c>
      <c r="C20" s="5">
        <v>2.5100000000000001E-2</v>
      </c>
      <c r="D20" s="5">
        <v>2.6599999999999999E-2</v>
      </c>
      <c r="E20" s="5">
        <v>2.6499999999999999E-2</v>
      </c>
      <c r="F20" s="5">
        <v>2.2599999999999999E-2</v>
      </c>
      <c r="G20" s="5">
        <f t="shared" si="0"/>
        <v>-3.9000000000000007E-3</v>
      </c>
      <c r="H20" s="5">
        <f t="shared" si="1"/>
        <v>-0.14716981132075474</v>
      </c>
      <c r="I20" s="5">
        <f t="shared" si="2"/>
        <v>-2.5000000000000022E-3</v>
      </c>
      <c r="J20" s="5">
        <f t="shared" si="3"/>
        <v>-9.96015936254981E-2</v>
      </c>
    </row>
    <row r="21" spans="1:10" x14ac:dyDescent="0.25">
      <c r="A21" s="22" t="s">
        <v>76</v>
      </c>
      <c r="B21" t="s">
        <v>88</v>
      </c>
      <c r="C21" s="5">
        <v>2.1600000000000001E-2</v>
      </c>
      <c r="D21" s="5">
        <v>1.8100000000000002E-2</v>
      </c>
      <c r="E21" s="5">
        <v>1.6199999999999999E-2</v>
      </c>
      <c r="F21" s="5">
        <v>2.7199999999999998E-2</v>
      </c>
      <c r="G21" s="5">
        <f t="shared" si="0"/>
        <v>1.0999999999999999E-2</v>
      </c>
      <c r="H21" s="5">
        <f t="shared" si="1"/>
        <v>0.67901234567901236</v>
      </c>
      <c r="I21" s="5">
        <f t="shared" si="2"/>
        <v>5.5999999999999973E-3</v>
      </c>
      <c r="J21" s="5">
        <f t="shared" si="3"/>
        <v>0.25925925925925913</v>
      </c>
    </row>
    <row r="22" spans="1:10" x14ac:dyDescent="0.25">
      <c r="A22" s="22" t="s">
        <v>76</v>
      </c>
      <c r="B22" t="s">
        <v>89</v>
      </c>
      <c r="C22" s="5">
        <v>2.3E-3</v>
      </c>
      <c r="D22" s="5">
        <v>2.2000000000000001E-3</v>
      </c>
      <c r="E22" s="5">
        <v>1.9E-3</v>
      </c>
      <c r="F22" s="5">
        <v>1.5E-3</v>
      </c>
      <c r="G22" s="5">
        <f t="shared" si="0"/>
        <v>-3.9999999999999996E-4</v>
      </c>
      <c r="H22" s="5">
        <f t="shared" si="1"/>
        <v>-0.21052631578947367</v>
      </c>
      <c r="I22" s="5">
        <f t="shared" si="2"/>
        <v>-7.9999999999999993E-4</v>
      </c>
      <c r="J22" s="5">
        <f t="shared" si="3"/>
        <v>-0.34782608695652173</v>
      </c>
    </row>
    <row r="23" spans="1:10" x14ac:dyDescent="0.25">
      <c r="A23" s="22" t="s">
        <v>76</v>
      </c>
      <c r="B23" t="s">
        <v>90</v>
      </c>
      <c r="C23" s="5">
        <v>8.7099999999999997E-2</v>
      </c>
      <c r="D23" s="5">
        <v>0.1062</v>
      </c>
      <c r="E23" s="5">
        <v>0.10929999999999999</v>
      </c>
      <c r="F23" s="5">
        <v>0.1094</v>
      </c>
      <c r="G23" s="5">
        <f t="shared" si="0"/>
        <v>1.0000000000000286E-4</v>
      </c>
      <c r="H23" s="5">
        <f t="shared" si="1"/>
        <v>9.1491308325711686E-4</v>
      </c>
      <c r="I23" s="5">
        <f t="shared" si="2"/>
        <v>2.23E-2</v>
      </c>
      <c r="J23" s="5">
        <f t="shared" si="3"/>
        <v>0.25602755453501724</v>
      </c>
    </row>
    <row r="24" spans="1:10" x14ac:dyDescent="0.25">
      <c r="A24" s="22" t="s">
        <v>76</v>
      </c>
      <c r="B24" t="s">
        <v>91</v>
      </c>
      <c r="C24" s="5">
        <v>6.2100000000000002E-2</v>
      </c>
      <c r="D24" s="5">
        <v>6.1600000000000002E-2</v>
      </c>
      <c r="E24" s="5">
        <v>4.6800000000000001E-2</v>
      </c>
      <c r="F24" s="5">
        <v>5.6800000000000003E-2</v>
      </c>
      <c r="G24" s="5">
        <f t="shared" si="0"/>
        <v>1.0000000000000002E-2</v>
      </c>
      <c r="H24" s="5">
        <f t="shared" si="1"/>
        <v>0.21367521367521372</v>
      </c>
      <c r="I24" s="5">
        <f t="shared" si="2"/>
        <v>-5.2999999999999992E-3</v>
      </c>
      <c r="J24" s="5">
        <f t="shared" si="3"/>
        <v>-8.5346215780998366E-2</v>
      </c>
    </row>
    <row r="25" spans="1:10" x14ac:dyDescent="0.25">
      <c r="A25" s="22" t="s">
        <v>76</v>
      </c>
      <c r="B25" t="s">
        <v>92</v>
      </c>
      <c r="C25" s="5">
        <v>1.8E-3</v>
      </c>
      <c r="D25" s="5">
        <v>1.5E-3</v>
      </c>
      <c r="E25" s="5">
        <v>1.5E-3</v>
      </c>
      <c r="F25" s="5">
        <v>3.8999999999999998E-3</v>
      </c>
      <c r="G25" s="5">
        <f t="shared" si="0"/>
        <v>2.3999999999999998E-3</v>
      </c>
      <c r="H25" s="5">
        <f>SUM(F25-E25)/E25</f>
        <v>1.5999999999999999</v>
      </c>
      <c r="I25" s="5">
        <f t="shared" si="2"/>
        <v>2.0999999999999999E-3</v>
      </c>
      <c r="J25" s="5">
        <f>SUM(F25-C25)/C25</f>
        <v>1.1666666666666665</v>
      </c>
    </row>
    <row r="26" spans="1:10" x14ac:dyDescent="0.25">
      <c r="F26" s="12"/>
    </row>
    <row r="27" spans="1:10" x14ac:dyDescent="0.25">
      <c r="A27" s="7" t="s">
        <v>93</v>
      </c>
      <c r="B27" s="7"/>
      <c r="C27" s="7"/>
      <c r="D27" s="7"/>
      <c r="E27" s="7"/>
      <c r="F27" s="7"/>
      <c r="G27" s="19"/>
      <c r="H27" s="19"/>
      <c r="I27" s="19"/>
      <c r="J27" s="19"/>
    </row>
    <row r="28" spans="1:10" x14ac:dyDescent="0.25">
      <c r="A28" s="1" t="s">
        <v>38</v>
      </c>
      <c r="B28" s="1" t="s">
        <v>47</v>
      </c>
      <c r="C28" s="1">
        <v>2021</v>
      </c>
      <c r="D28" s="1">
        <v>2022</v>
      </c>
      <c r="E28" s="1">
        <v>2023</v>
      </c>
      <c r="F28" s="1">
        <v>2024</v>
      </c>
      <c r="G28" s="1" t="s">
        <v>74</v>
      </c>
      <c r="H28" s="1" t="s">
        <v>66</v>
      </c>
      <c r="I28" s="1" t="s">
        <v>75</v>
      </c>
      <c r="J28" s="1" t="s">
        <v>68</v>
      </c>
    </row>
    <row r="29" spans="1:10" x14ac:dyDescent="0.25">
      <c r="A29" s="22" t="s">
        <v>94</v>
      </c>
      <c r="B29" t="s">
        <v>95</v>
      </c>
      <c r="C29" s="5">
        <v>7.9000000000000008E-3</v>
      </c>
      <c r="D29" s="5">
        <v>6.7000000000000002E-3</v>
      </c>
      <c r="E29" s="5">
        <v>6.8999999999999999E-3</v>
      </c>
      <c r="F29" s="5">
        <v>8.3999999999999995E-3</v>
      </c>
      <c r="G29" s="5">
        <f>SUM(F29-E29)</f>
        <v>1.4999999999999996E-3</v>
      </c>
      <c r="H29" s="5">
        <f>SUM(F29-E29)/E29</f>
        <v>0.21739130434782603</v>
      </c>
      <c r="I29" s="5">
        <f>SUM(F29-C29)</f>
        <v>4.9999999999999871E-4</v>
      </c>
      <c r="J29" s="5">
        <f>SUM(F29-C29)/C29</f>
        <v>6.3291139240506153E-2</v>
      </c>
    </row>
    <row r="30" spans="1:10" x14ac:dyDescent="0.25">
      <c r="A30" s="22" t="s">
        <v>94</v>
      </c>
      <c r="B30" t="s">
        <v>96</v>
      </c>
      <c r="C30" s="5">
        <v>3.7000000000000002E-3</v>
      </c>
      <c r="D30" s="5">
        <v>2.8999999999999998E-3</v>
      </c>
      <c r="E30" s="5">
        <v>3.0000000000000001E-3</v>
      </c>
      <c r="F30" s="5">
        <v>3.3E-3</v>
      </c>
      <c r="G30" s="5">
        <f t="shared" ref="G30:G34" si="4">SUM(F30-E30)</f>
        <v>2.9999999999999992E-4</v>
      </c>
      <c r="H30" s="5">
        <f t="shared" ref="H30:H34" si="5">SUM(F30-E30)/E30</f>
        <v>9.9999999999999978E-2</v>
      </c>
      <c r="I30" s="5">
        <f t="shared" ref="I30:I34" si="6">SUM(F30-C30)</f>
        <v>-4.0000000000000018E-4</v>
      </c>
      <c r="J30" s="5">
        <f t="shared" ref="J30:J34" si="7">SUM(F30-C30)/C30</f>
        <v>-0.10810810810810816</v>
      </c>
    </row>
    <row r="31" spans="1:10" x14ac:dyDescent="0.25">
      <c r="A31" s="22" t="s">
        <v>94</v>
      </c>
      <c r="B31" t="s">
        <v>97</v>
      </c>
      <c r="C31" s="5">
        <v>2.0500000000000001E-2</v>
      </c>
      <c r="D31" s="5">
        <v>2.2100000000000002E-2</v>
      </c>
      <c r="E31" s="5">
        <v>2.5100000000000001E-2</v>
      </c>
      <c r="F31" s="5">
        <v>2.47E-2</v>
      </c>
      <c r="G31" s="5">
        <f t="shared" si="4"/>
        <v>-4.0000000000000105E-4</v>
      </c>
      <c r="H31" s="5">
        <f t="shared" si="5"/>
        <v>-1.5936254980079723E-2</v>
      </c>
      <c r="I31" s="5">
        <f t="shared" si="6"/>
        <v>4.1999999999999989E-3</v>
      </c>
      <c r="J31" s="5">
        <f t="shared" si="7"/>
        <v>0.20487804878048774</v>
      </c>
    </row>
    <row r="32" spans="1:10" x14ac:dyDescent="0.25">
      <c r="A32" s="22" t="s">
        <v>94</v>
      </c>
      <c r="B32" t="s">
        <v>98</v>
      </c>
      <c r="C32" s="5">
        <v>9.2999999999999992E-3</v>
      </c>
      <c r="D32" s="5">
        <v>8.8000000000000005E-3</v>
      </c>
      <c r="E32" s="5">
        <v>1.1900000000000001E-2</v>
      </c>
      <c r="F32" s="5">
        <v>1.01E-2</v>
      </c>
      <c r="G32" s="5">
        <f t="shared" si="4"/>
        <v>-1.8000000000000013E-3</v>
      </c>
      <c r="H32" s="5">
        <f t="shared" si="5"/>
        <v>-0.15126050420168077</v>
      </c>
      <c r="I32" s="5">
        <f t="shared" si="6"/>
        <v>8.0000000000000036E-4</v>
      </c>
      <c r="J32" s="5">
        <f t="shared" si="7"/>
        <v>8.6021505376344135E-2</v>
      </c>
    </row>
    <row r="33" spans="1:10" x14ac:dyDescent="0.25">
      <c r="A33" s="22" t="s">
        <v>94</v>
      </c>
      <c r="B33" t="s">
        <v>99</v>
      </c>
      <c r="C33" s="5">
        <v>1.04E-2</v>
      </c>
      <c r="D33" s="5">
        <v>1.03E-2</v>
      </c>
      <c r="E33" s="5">
        <v>1.4500000000000001E-2</v>
      </c>
      <c r="F33" s="5">
        <v>1.54E-2</v>
      </c>
      <c r="G33" s="5">
        <f t="shared" si="4"/>
        <v>8.9999999999999976E-4</v>
      </c>
      <c r="H33" s="5">
        <f t="shared" si="5"/>
        <v>6.2068965517241358E-2</v>
      </c>
      <c r="I33" s="5">
        <f t="shared" si="6"/>
        <v>5.000000000000001E-3</v>
      </c>
      <c r="J33" s="5">
        <f t="shared" si="7"/>
        <v>0.48076923076923089</v>
      </c>
    </row>
    <row r="34" spans="1:10" x14ac:dyDescent="0.25">
      <c r="A34" s="22" t="s">
        <v>94</v>
      </c>
      <c r="B34" t="s">
        <v>100</v>
      </c>
      <c r="C34" s="5">
        <v>2.3E-3</v>
      </c>
      <c r="D34" s="5">
        <v>3.5999999999999999E-3</v>
      </c>
      <c r="E34" s="5">
        <v>4.1000000000000003E-3</v>
      </c>
      <c r="F34" s="5">
        <v>5.0000000000000001E-3</v>
      </c>
      <c r="G34" s="5">
        <f t="shared" si="4"/>
        <v>8.9999999999999976E-4</v>
      </c>
      <c r="H34" s="5">
        <f t="shared" si="5"/>
        <v>0.21951219512195114</v>
      </c>
      <c r="I34" s="5">
        <f t="shared" si="6"/>
        <v>2.7000000000000001E-3</v>
      </c>
      <c r="J34" s="5">
        <f t="shared" si="7"/>
        <v>1.173913043478261</v>
      </c>
    </row>
    <row r="35" spans="1:10" x14ac:dyDescent="0.25">
      <c r="A35" s="22" t="s">
        <v>94</v>
      </c>
      <c r="B35" t="s">
        <v>51</v>
      </c>
      <c r="C35" s="5">
        <v>0.3725</v>
      </c>
      <c r="D35" s="5">
        <v>0.38829999999999998</v>
      </c>
      <c r="E35" s="5">
        <v>0.3705</v>
      </c>
      <c r="F35" s="5">
        <v>0.37019999999999997</v>
      </c>
      <c r="G35" s="5">
        <f t="shared" ref="G35:G45" si="8">SUM(F35-E35)</f>
        <v>-3.0000000000002247E-4</v>
      </c>
      <c r="H35" s="5">
        <f t="shared" ref="H35:H45" si="9">SUM(F35-E35)/E35</f>
        <v>-8.0971659919034408E-4</v>
      </c>
      <c r="I35" s="5">
        <f t="shared" ref="I35:I45" si="10">SUM(F35-C35)</f>
        <v>-2.3000000000000242E-3</v>
      </c>
      <c r="J35" s="5">
        <f t="shared" ref="J35:J45" si="11">SUM(F35-C35)/C35</f>
        <v>-6.1744966442953669E-3</v>
      </c>
    </row>
    <row r="36" spans="1:10" x14ac:dyDescent="0.25">
      <c r="A36" s="22" t="s">
        <v>94</v>
      </c>
      <c r="B36" t="s">
        <v>101</v>
      </c>
      <c r="C36" s="5">
        <v>7.6E-3</v>
      </c>
      <c r="D36" s="5">
        <v>9.7000000000000003E-3</v>
      </c>
      <c r="E36" s="5">
        <v>9.4999999999999998E-3</v>
      </c>
      <c r="F36" s="5">
        <v>1.29E-2</v>
      </c>
      <c r="G36" s="5">
        <f t="shared" si="8"/>
        <v>3.4000000000000002E-3</v>
      </c>
      <c r="H36" s="5">
        <f t="shared" si="9"/>
        <v>0.35789473684210532</v>
      </c>
      <c r="I36" s="5">
        <f t="shared" si="10"/>
        <v>5.3E-3</v>
      </c>
      <c r="J36" s="5">
        <f t="shared" si="11"/>
        <v>0.69736842105263164</v>
      </c>
    </row>
    <row r="37" spans="1:10" x14ac:dyDescent="0.25">
      <c r="A37" s="22" t="s">
        <v>94</v>
      </c>
      <c r="B37" t="s">
        <v>102</v>
      </c>
      <c r="C37" s="5">
        <v>5.3E-3</v>
      </c>
      <c r="D37" s="5">
        <v>4.4999999999999997E-3</v>
      </c>
      <c r="E37" s="5">
        <v>3.5999999999999999E-3</v>
      </c>
      <c r="F37" s="5">
        <v>4.7000000000000002E-3</v>
      </c>
      <c r="G37" s="5">
        <f t="shared" si="8"/>
        <v>1.1000000000000003E-3</v>
      </c>
      <c r="H37" s="5">
        <f t="shared" si="9"/>
        <v>0.30555555555555564</v>
      </c>
      <c r="I37" s="5">
        <f t="shared" si="10"/>
        <v>-5.9999999999999984E-4</v>
      </c>
      <c r="J37" s="5">
        <f t="shared" si="11"/>
        <v>-0.1132075471698113</v>
      </c>
    </row>
    <row r="38" spans="1:10" x14ac:dyDescent="0.25">
      <c r="A38" s="22" t="s">
        <v>94</v>
      </c>
      <c r="B38" t="s">
        <v>103</v>
      </c>
      <c r="C38" s="5">
        <v>0.34689999999999999</v>
      </c>
      <c r="D38" s="5">
        <v>0.34849999999999998</v>
      </c>
      <c r="E38" s="5">
        <v>0.33550000000000002</v>
      </c>
      <c r="F38" s="5">
        <v>0.31130000000000002</v>
      </c>
      <c r="G38" s="5">
        <f t="shared" si="8"/>
        <v>-2.4199999999999999E-2</v>
      </c>
      <c r="H38" s="5">
        <f t="shared" si="9"/>
        <v>-7.2131147540983598E-2</v>
      </c>
      <c r="I38" s="5">
        <f t="shared" si="10"/>
        <v>-3.5599999999999965E-2</v>
      </c>
      <c r="J38" s="5">
        <f t="shared" si="11"/>
        <v>-0.10262323436148736</v>
      </c>
    </row>
    <row r="39" spans="1:10" x14ac:dyDescent="0.25">
      <c r="A39" s="22" t="s">
        <v>94</v>
      </c>
      <c r="B39" t="s">
        <v>53</v>
      </c>
      <c r="C39" s="5">
        <v>2.6800000000000001E-2</v>
      </c>
      <c r="D39" s="5">
        <v>3.2500000000000001E-2</v>
      </c>
      <c r="E39" s="5">
        <v>2.8000000000000001E-2</v>
      </c>
      <c r="F39" s="5">
        <v>4.1300000000000003E-2</v>
      </c>
      <c r="G39" s="5">
        <f t="shared" si="8"/>
        <v>1.3300000000000003E-2</v>
      </c>
      <c r="H39" s="5">
        <f t="shared" si="9"/>
        <v>0.47500000000000009</v>
      </c>
      <c r="I39" s="5">
        <f t="shared" si="10"/>
        <v>1.4500000000000002E-2</v>
      </c>
      <c r="J39" s="5">
        <f t="shared" si="11"/>
        <v>0.54104477611940305</v>
      </c>
    </row>
    <row r="40" spans="1:10" x14ac:dyDescent="0.25">
      <c r="A40" s="22" t="s">
        <v>94</v>
      </c>
      <c r="B40" t="s">
        <v>104</v>
      </c>
      <c r="C40" s="5">
        <v>1.44E-2</v>
      </c>
      <c r="D40" s="5">
        <v>8.3000000000000001E-3</v>
      </c>
      <c r="E40" s="5">
        <v>7.1999999999999998E-3</v>
      </c>
      <c r="F40" s="5">
        <v>9.7000000000000003E-3</v>
      </c>
      <c r="G40" s="5">
        <f t="shared" si="8"/>
        <v>2.5000000000000005E-3</v>
      </c>
      <c r="H40" s="5">
        <f t="shared" si="9"/>
        <v>0.34722222222222232</v>
      </c>
      <c r="I40" s="5">
        <f t="shared" si="10"/>
        <v>-4.6999999999999993E-3</v>
      </c>
      <c r="J40" s="5">
        <f t="shared" si="11"/>
        <v>-0.32638888888888884</v>
      </c>
    </row>
    <row r="41" spans="1:10" x14ac:dyDescent="0.25">
      <c r="A41" s="22" t="s">
        <v>94</v>
      </c>
      <c r="B41" t="s">
        <v>105</v>
      </c>
      <c r="C41" s="5">
        <v>2.1600000000000001E-2</v>
      </c>
      <c r="D41" s="5">
        <v>2.0899999999999998E-2</v>
      </c>
      <c r="E41" s="5">
        <v>2.1299999999999999E-2</v>
      </c>
      <c r="F41" s="5">
        <v>2.2800000000000001E-2</v>
      </c>
      <c r="G41" s="5">
        <f t="shared" si="8"/>
        <v>1.5000000000000013E-3</v>
      </c>
      <c r="H41" s="5">
        <f t="shared" si="9"/>
        <v>7.0422535211267664E-2</v>
      </c>
      <c r="I41" s="5">
        <f t="shared" si="10"/>
        <v>1.1999999999999997E-3</v>
      </c>
      <c r="J41" s="5">
        <f t="shared" si="11"/>
        <v>5.5555555555555539E-2</v>
      </c>
    </row>
    <row r="42" spans="1:10" x14ac:dyDescent="0.25">
      <c r="A42" s="22" t="s">
        <v>94</v>
      </c>
      <c r="B42" t="s">
        <v>106</v>
      </c>
      <c r="C42" s="5">
        <v>9.1999999999999998E-3</v>
      </c>
      <c r="D42" s="5">
        <v>1.24E-2</v>
      </c>
      <c r="E42" s="5">
        <v>1.0999999999999999E-2</v>
      </c>
      <c r="F42" s="5">
        <v>1.1900000000000001E-2</v>
      </c>
      <c r="G42" s="5">
        <f t="shared" si="8"/>
        <v>9.0000000000000149E-4</v>
      </c>
      <c r="H42" s="5">
        <f t="shared" si="9"/>
        <v>8.1818181818181956E-2</v>
      </c>
      <c r="I42" s="5">
        <f t="shared" si="10"/>
        <v>2.700000000000001E-3</v>
      </c>
      <c r="J42" s="5">
        <f t="shared" si="11"/>
        <v>0.29347826086956535</v>
      </c>
    </row>
    <row r="43" spans="1:10" x14ac:dyDescent="0.25">
      <c r="A43" s="22" t="s">
        <v>94</v>
      </c>
      <c r="B43" t="s">
        <v>107</v>
      </c>
      <c r="C43" s="5">
        <v>8.6699999999999999E-2</v>
      </c>
      <c r="D43" s="5">
        <v>7.9600000000000004E-2</v>
      </c>
      <c r="E43" s="5">
        <v>9.7500000000000003E-2</v>
      </c>
      <c r="F43" s="5">
        <v>9.9599999999999994E-2</v>
      </c>
      <c r="G43" s="5">
        <f t="shared" si="8"/>
        <v>2.0999999999999908E-3</v>
      </c>
      <c r="H43" s="5">
        <f t="shared" si="9"/>
        <v>2.1538461538461444E-2</v>
      </c>
      <c r="I43" s="5">
        <f t="shared" si="10"/>
        <v>1.2899999999999995E-2</v>
      </c>
      <c r="J43" s="5">
        <f t="shared" si="11"/>
        <v>0.14878892733564009</v>
      </c>
    </row>
    <row r="44" spans="1:10" x14ac:dyDescent="0.25">
      <c r="A44" s="22" t="s">
        <v>94</v>
      </c>
      <c r="B44" t="s">
        <v>108</v>
      </c>
      <c r="C44" s="5">
        <v>5.4999999999999997E-3</v>
      </c>
      <c r="D44" s="5">
        <v>6.0000000000000001E-3</v>
      </c>
      <c r="E44" s="5">
        <v>5.4999999999999997E-3</v>
      </c>
      <c r="F44" s="5">
        <v>8.3999999999999995E-3</v>
      </c>
      <c r="G44" s="5">
        <f t="shared" si="8"/>
        <v>2.8999999999999998E-3</v>
      </c>
      <c r="H44" s="5">
        <f t="shared" si="9"/>
        <v>0.52727272727272723</v>
      </c>
      <c r="I44" s="5">
        <f t="shared" si="10"/>
        <v>2.8999999999999998E-3</v>
      </c>
      <c r="J44" s="5">
        <f t="shared" si="11"/>
        <v>0.52727272727272723</v>
      </c>
    </row>
    <row r="45" spans="1:10" x14ac:dyDescent="0.25">
      <c r="A45" s="22" t="s">
        <v>94</v>
      </c>
      <c r="B45" t="s">
        <v>109</v>
      </c>
      <c r="C45" s="5">
        <v>4.9500000000000002E-2</v>
      </c>
      <c r="D45" s="5">
        <v>3.5000000000000003E-2</v>
      </c>
      <c r="E45" s="5">
        <v>4.48E-2</v>
      </c>
      <c r="F45" s="5">
        <v>4.0300000000000002E-2</v>
      </c>
      <c r="G45" s="5">
        <f t="shared" si="8"/>
        <v>-4.4999999999999971E-3</v>
      </c>
      <c r="H45" s="5">
        <f t="shared" si="9"/>
        <v>-0.10044642857142851</v>
      </c>
      <c r="I45" s="5">
        <f t="shared" si="10"/>
        <v>-9.1999999999999998E-3</v>
      </c>
      <c r="J45" s="5">
        <f t="shared" si="11"/>
        <v>-0.18585858585858583</v>
      </c>
    </row>
    <row r="47" spans="1:10" x14ac:dyDescent="0.25">
      <c r="A47" s="7" t="s">
        <v>110</v>
      </c>
      <c r="B47" s="7"/>
      <c r="C47" s="7"/>
      <c r="D47" s="7"/>
      <c r="E47" s="7"/>
      <c r="F47" s="7"/>
      <c r="G47" s="19"/>
      <c r="H47" s="19"/>
      <c r="I47" s="19"/>
      <c r="J47" s="19"/>
    </row>
    <row r="48" spans="1:10" x14ac:dyDescent="0.25">
      <c r="A48" s="1" t="s">
        <v>38</v>
      </c>
      <c r="B48" s="1" t="s">
        <v>56</v>
      </c>
      <c r="C48" s="1">
        <v>2021</v>
      </c>
      <c r="D48" s="1">
        <v>2022</v>
      </c>
      <c r="E48" s="1">
        <v>2023</v>
      </c>
      <c r="F48" s="1">
        <v>2024</v>
      </c>
      <c r="G48" s="1" t="s">
        <v>74</v>
      </c>
      <c r="H48" s="1" t="s">
        <v>66</v>
      </c>
      <c r="I48" s="1" t="s">
        <v>75</v>
      </c>
      <c r="J48" s="1" t="s">
        <v>68</v>
      </c>
    </row>
    <row r="49" spans="1:10" x14ac:dyDescent="0.25">
      <c r="A49" s="22" t="s">
        <v>111</v>
      </c>
      <c r="B49" t="s">
        <v>58</v>
      </c>
      <c r="C49" s="5">
        <v>4.4900000000000002E-2</v>
      </c>
      <c r="D49" s="5">
        <v>6.54E-2</v>
      </c>
      <c r="E49" s="5">
        <v>7.2900000000000006E-2</v>
      </c>
      <c r="F49" s="5">
        <v>9.9900000000000003E-2</v>
      </c>
      <c r="G49" s="5">
        <f>SUM(F49-E49)</f>
        <v>2.6999999999999996E-2</v>
      </c>
      <c r="H49" s="5">
        <f>SUM(F49-E49)/E49</f>
        <v>0.37037037037037029</v>
      </c>
      <c r="I49" s="5">
        <f>SUM(F49-C49)</f>
        <v>5.5E-2</v>
      </c>
      <c r="J49" s="5">
        <f>SUM(F49-C49)/C49</f>
        <v>1.2249443207126949</v>
      </c>
    </row>
    <row r="50" spans="1:10" x14ac:dyDescent="0.25">
      <c r="A50" s="22" t="s">
        <v>111</v>
      </c>
      <c r="B50" t="s">
        <v>59</v>
      </c>
      <c r="C50" s="5">
        <v>0.23300000000000001</v>
      </c>
      <c r="D50" s="5">
        <v>0.24990000000000001</v>
      </c>
      <c r="E50" s="5">
        <v>0.25430000000000003</v>
      </c>
      <c r="F50" s="5">
        <v>0.26719999999999999</v>
      </c>
      <c r="G50" s="5">
        <f t="shared" ref="G50:G54" si="12">SUM(F50-E50)</f>
        <v>1.2899999999999967E-2</v>
      </c>
      <c r="H50" s="5">
        <f t="shared" ref="H50:H54" si="13">SUM(F50-E50)/E50</f>
        <v>5.0727487219818977E-2</v>
      </c>
      <c r="I50" s="5">
        <f t="shared" ref="I50:I54" si="14">SUM(F50-C50)</f>
        <v>3.419999999999998E-2</v>
      </c>
      <c r="J50" s="5">
        <f t="shared" ref="J50:J54" si="15">SUM(F50-C50)/C50</f>
        <v>0.14678111587982823</v>
      </c>
    </row>
    <row r="51" spans="1:10" x14ac:dyDescent="0.25">
      <c r="A51" s="22" t="s">
        <v>111</v>
      </c>
      <c r="B51" t="s">
        <v>60</v>
      </c>
      <c r="C51" s="5">
        <v>0.25359999999999999</v>
      </c>
      <c r="D51" s="5">
        <v>0.2492</v>
      </c>
      <c r="E51" s="5">
        <v>0.25069999999999998</v>
      </c>
      <c r="F51" s="5">
        <v>0.24679999999999999</v>
      </c>
      <c r="G51" s="5">
        <f t="shared" si="12"/>
        <v>-3.8999999999999868E-3</v>
      </c>
      <c r="H51" s="5">
        <f t="shared" si="13"/>
        <v>-1.5556441962504934E-2</v>
      </c>
      <c r="I51" s="5">
        <f t="shared" si="14"/>
        <v>-6.8000000000000005E-3</v>
      </c>
      <c r="J51" s="5">
        <f t="shared" si="15"/>
        <v>-2.6813880126182969E-2</v>
      </c>
    </row>
    <row r="52" spans="1:10" x14ac:dyDescent="0.25">
      <c r="A52" s="22" t="s">
        <v>111</v>
      </c>
      <c r="B52" t="s">
        <v>61</v>
      </c>
      <c r="C52" s="5">
        <v>0.35780000000000001</v>
      </c>
      <c r="D52" s="5">
        <v>0.33040000000000003</v>
      </c>
      <c r="E52" s="5">
        <v>0.32179999999999997</v>
      </c>
      <c r="F52" s="5">
        <v>0.30609999999999998</v>
      </c>
      <c r="G52" s="5">
        <f t="shared" si="12"/>
        <v>-1.5699999999999992E-2</v>
      </c>
      <c r="H52" s="5">
        <f t="shared" si="13"/>
        <v>-4.8788067122436274E-2</v>
      </c>
      <c r="I52" s="5">
        <f t="shared" si="14"/>
        <v>-5.1700000000000024E-2</v>
      </c>
      <c r="J52" s="5">
        <f t="shared" si="15"/>
        <v>-0.1444941307993293</v>
      </c>
    </row>
    <row r="53" spans="1:10" x14ac:dyDescent="0.25">
      <c r="A53" s="22" t="s">
        <v>111</v>
      </c>
      <c r="B53" t="s">
        <v>62</v>
      </c>
      <c r="C53" s="5">
        <v>9.8299999999999998E-2</v>
      </c>
      <c r="D53" s="5">
        <v>9.7799999999999998E-2</v>
      </c>
      <c r="E53" s="5">
        <v>9.4899999999999998E-2</v>
      </c>
      <c r="F53" s="5">
        <v>7.3300000000000004E-2</v>
      </c>
      <c r="G53" s="5">
        <f t="shared" si="12"/>
        <v>-2.1599999999999994E-2</v>
      </c>
      <c r="H53" s="5">
        <f t="shared" si="13"/>
        <v>-0.22760800842992618</v>
      </c>
      <c r="I53" s="5">
        <f t="shared" si="14"/>
        <v>-2.4999999999999994E-2</v>
      </c>
      <c r="J53" s="5">
        <f t="shared" si="15"/>
        <v>-0.25432349949135297</v>
      </c>
    </row>
    <row r="54" spans="1:10" x14ac:dyDescent="0.25">
      <c r="A54" s="22" t="s">
        <v>111</v>
      </c>
      <c r="B54" t="s">
        <v>112</v>
      </c>
      <c r="C54" s="5">
        <v>1.23E-2</v>
      </c>
      <c r="D54" s="5">
        <v>7.3000000000000001E-3</v>
      </c>
      <c r="E54" s="5">
        <v>5.1999999999999998E-3</v>
      </c>
      <c r="F54" s="5">
        <v>6.6E-3</v>
      </c>
      <c r="G54" s="5">
        <f t="shared" si="12"/>
        <v>1.4000000000000002E-3</v>
      </c>
      <c r="H54" s="5">
        <f t="shared" si="13"/>
        <v>0.26923076923076927</v>
      </c>
      <c r="I54" s="5">
        <f t="shared" si="14"/>
        <v>-5.7000000000000002E-3</v>
      </c>
      <c r="J54" s="5">
        <f t="shared" si="15"/>
        <v>-0.46341463414634149</v>
      </c>
    </row>
    <row r="57" spans="1:10" x14ac:dyDescent="0.25">
      <c r="A57" s="7" t="s">
        <v>113</v>
      </c>
      <c r="B57" s="7"/>
      <c r="C57" s="7"/>
      <c r="D57" s="7"/>
      <c r="E57" s="7"/>
      <c r="F57" s="7"/>
      <c r="G57" s="19"/>
      <c r="H57" s="19"/>
      <c r="I57" s="19"/>
      <c r="J57" s="19"/>
    </row>
    <row r="58" spans="1:10" x14ac:dyDescent="0.25">
      <c r="A58" s="1" t="s">
        <v>38</v>
      </c>
      <c r="B58" s="1" t="s">
        <v>114</v>
      </c>
      <c r="C58" s="1">
        <v>2021</v>
      </c>
      <c r="D58" s="1">
        <v>2022</v>
      </c>
      <c r="E58" s="1">
        <v>2023</v>
      </c>
      <c r="F58" s="1">
        <v>2024</v>
      </c>
      <c r="G58" s="1" t="s">
        <v>74</v>
      </c>
      <c r="H58" s="1" t="s">
        <v>66</v>
      </c>
      <c r="I58" s="1" t="s">
        <v>75</v>
      </c>
      <c r="J58" s="1" t="s">
        <v>68</v>
      </c>
    </row>
    <row r="59" spans="1:10" x14ac:dyDescent="0.25">
      <c r="A59" s="22" t="s">
        <v>115</v>
      </c>
      <c r="B59" t="s">
        <v>116</v>
      </c>
      <c r="C59" s="5">
        <v>0.6542</v>
      </c>
      <c r="D59" s="5">
        <v>0.65659999999999996</v>
      </c>
      <c r="E59" s="5">
        <v>0.65400000000000003</v>
      </c>
      <c r="F59" s="5">
        <v>0.6361</v>
      </c>
      <c r="G59" s="5">
        <f>SUM(F59-E59)</f>
        <v>-1.7900000000000027E-2</v>
      </c>
      <c r="H59" s="5">
        <f>SUM(F59-E59)/E59</f>
        <v>-2.7370030581039796E-2</v>
      </c>
      <c r="I59" s="5">
        <f>SUM(F59-C59)</f>
        <v>-1.8100000000000005E-2</v>
      </c>
      <c r="J59" s="5">
        <f>SUM(F59-C59)/C59</f>
        <v>-2.7667380006114347E-2</v>
      </c>
    </row>
    <row r="60" spans="1:10" x14ac:dyDescent="0.25">
      <c r="A60" s="22" t="s">
        <v>115</v>
      </c>
      <c r="B60" t="s">
        <v>117</v>
      </c>
      <c r="C60" s="5">
        <v>0.34239999999999998</v>
      </c>
      <c r="D60" s="5">
        <v>0.34089999999999998</v>
      </c>
      <c r="E60" s="5">
        <v>0.34379999999999999</v>
      </c>
      <c r="F60" s="5">
        <v>0.36109999999999998</v>
      </c>
      <c r="G60" s="5">
        <f t="shared" ref="G60:G61" si="16">SUM(F60-E60)</f>
        <v>1.7299999999999982E-2</v>
      </c>
      <c r="H60" s="5">
        <f t="shared" ref="H60:H61" si="17">SUM(F60-E60)/E60</f>
        <v>5.0319953461314668E-2</v>
      </c>
      <c r="I60" s="5">
        <f t="shared" ref="I60:I61" si="18">SUM(F60-C60)</f>
        <v>1.8699999999999994E-2</v>
      </c>
      <c r="J60" s="5">
        <f t="shared" ref="J60:J61" si="19">SUM(F60-C60)/C60</f>
        <v>5.46144859813084E-2</v>
      </c>
    </row>
    <row r="61" spans="1:10" x14ac:dyDescent="0.25">
      <c r="A61" s="22" t="s">
        <v>115</v>
      </c>
      <c r="B61" t="s">
        <v>118</v>
      </c>
      <c r="C61" s="5">
        <v>3.3999999999999998E-3</v>
      </c>
      <c r="D61" s="5">
        <v>2.5000000000000001E-3</v>
      </c>
      <c r="E61" s="5">
        <v>2.2000000000000001E-3</v>
      </c>
      <c r="F61" s="5">
        <v>2.7000000000000001E-3</v>
      </c>
      <c r="G61" s="5">
        <f t="shared" si="16"/>
        <v>5.0000000000000001E-4</v>
      </c>
      <c r="H61" s="5">
        <f t="shared" si="17"/>
        <v>0.22727272727272727</v>
      </c>
      <c r="I61" s="5">
        <f t="shared" si="18"/>
        <v>-6.9999999999999967E-4</v>
      </c>
      <c r="J61" s="5">
        <f t="shared" si="19"/>
        <v>-0.20588235294117638</v>
      </c>
    </row>
    <row r="63" spans="1:10" x14ac:dyDescent="0.25">
      <c r="A63" s="7" t="s">
        <v>119</v>
      </c>
      <c r="B63" s="19"/>
      <c r="C63" s="19"/>
      <c r="D63" s="19"/>
      <c r="E63" s="19"/>
      <c r="F63" s="19"/>
      <c r="G63" s="19"/>
      <c r="H63" s="19"/>
      <c r="I63" s="19"/>
      <c r="J63" s="19"/>
    </row>
    <row r="64" spans="1:10" x14ac:dyDescent="0.25">
      <c r="A64" s="1" t="s">
        <v>38</v>
      </c>
      <c r="B64" s="1" t="s">
        <v>120</v>
      </c>
      <c r="C64" s="1">
        <v>2021</v>
      </c>
      <c r="D64" s="1">
        <v>2022</v>
      </c>
      <c r="E64" s="1">
        <v>2023</v>
      </c>
      <c r="F64" s="1">
        <v>2024</v>
      </c>
      <c r="G64" s="1" t="s">
        <v>74</v>
      </c>
      <c r="H64" s="1" t="s">
        <v>66</v>
      </c>
      <c r="I64" s="1" t="s">
        <v>75</v>
      </c>
      <c r="J64" s="1" t="s">
        <v>68</v>
      </c>
    </row>
    <row r="65" spans="1:10" x14ac:dyDescent="0.25">
      <c r="A65" s="22" t="s">
        <v>121</v>
      </c>
      <c r="B65" t="s">
        <v>122</v>
      </c>
      <c r="C65" s="5">
        <v>0.34849999999999998</v>
      </c>
      <c r="D65" s="5">
        <v>0.31590000000000001</v>
      </c>
      <c r="E65" s="5">
        <v>0.28820000000000001</v>
      </c>
      <c r="F65" s="5">
        <v>0.2843</v>
      </c>
      <c r="G65" s="5">
        <f>SUM(F65-E65)</f>
        <v>-3.9000000000000146E-3</v>
      </c>
      <c r="H65" s="5">
        <f>SUM(F65-E65)/E65</f>
        <v>-1.3532269257460146E-2</v>
      </c>
      <c r="I65" s="5">
        <f>SUM(F65-C65)</f>
        <v>-6.4199999999999979E-2</v>
      </c>
      <c r="J65" s="5">
        <f>SUM(F65-C65)/C65</f>
        <v>-0.18421807747489236</v>
      </c>
    </row>
    <row r="66" spans="1:10" x14ac:dyDescent="0.25">
      <c r="A66" s="22" t="s">
        <v>121</v>
      </c>
      <c r="B66" t="s">
        <v>123</v>
      </c>
      <c r="C66" s="5">
        <v>0.2127</v>
      </c>
      <c r="D66" s="5">
        <v>0.2288</v>
      </c>
      <c r="E66" s="5">
        <v>0.2399</v>
      </c>
      <c r="F66" s="5">
        <v>0.25130000000000002</v>
      </c>
      <c r="G66" s="5">
        <f t="shared" ref="G66:G69" si="20">SUM(F66-E66)</f>
        <v>1.1400000000000021E-2</v>
      </c>
      <c r="H66" s="5">
        <f t="shared" ref="H66:H69" si="21">SUM(F66-E66)/E66</f>
        <v>4.7519799916632015E-2</v>
      </c>
      <c r="I66" s="5">
        <f t="shared" ref="I66:I69" si="22">SUM(F66-C66)</f>
        <v>3.8600000000000023E-2</v>
      </c>
      <c r="J66" s="5">
        <f t="shared" ref="J66:J69" si="23">SUM(F66-C66)/C66</f>
        <v>0.18147625763986847</v>
      </c>
    </row>
    <row r="67" spans="1:10" x14ac:dyDescent="0.25">
      <c r="A67" s="22" t="s">
        <v>121</v>
      </c>
      <c r="B67" t="s">
        <v>124</v>
      </c>
      <c r="C67" s="5">
        <v>0.19689999999999999</v>
      </c>
      <c r="D67" s="5">
        <v>0.20760000000000001</v>
      </c>
      <c r="E67" s="5">
        <v>0.21279999999999999</v>
      </c>
      <c r="F67" s="5">
        <v>0.21940000000000001</v>
      </c>
      <c r="G67" s="5">
        <f t="shared" si="20"/>
        <v>6.6000000000000225E-3</v>
      </c>
      <c r="H67" s="5">
        <f t="shared" si="21"/>
        <v>3.1015037593985068E-2</v>
      </c>
      <c r="I67" s="5">
        <f t="shared" si="22"/>
        <v>2.250000000000002E-2</v>
      </c>
      <c r="J67" s="5">
        <f t="shared" si="23"/>
        <v>0.11427120365667863</v>
      </c>
    </row>
    <row r="68" spans="1:10" x14ac:dyDescent="0.25">
      <c r="A68" s="22" t="s">
        <v>121</v>
      </c>
      <c r="B68" t="s">
        <v>125</v>
      </c>
      <c r="C68" s="5">
        <v>0.11849999999999999</v>
      </c>
      <c r="D68" s="5">
        <v>0.12280000000000001</v>
      </c>
      <c r="E68" s="5">
        <v>0.1255</v>
      </c>
      <c r="F68" s="5">
        <v>0.12590000000000001</v>
      </c>
      <c r="G68" s="5">
        <f t="shared" si="20"/>
        <v>4.0000000000001146E-4</v>
      </c>
      <c r="H68" s="5">
        <f t="shared" si="21"/>
        <v>3.1872509960160274E-3</v>
      </c>
      <c r="I68" s="5">
        <f t="shared" si="22"/>
        <v>7.4000000000000177E-3</v>
      </c>
      <c r="J68" s="5">
        <f t="shared" si="23"/>
        <v>6.2447257383966399E-2</v>
      </c>
    </row>
    <row r="69" spans="1:10" x14ac:dyDescent="0.25">
      <c r="A69" s="22" t="s">
        <v>121</v>
      </c>
      <c r="B69" t="s">
        <v>126</v>
      </c>
      <c r="C69" s="5">
        <v>0.1234</v>
      </c>
      <c r="D69" s="5">
        <v>0.1249</v>
      </c>
      <c r="E69" s="5">
        <v>0.1336</v>
      </c>
      <c r="F69" s="5">
        <v>0.1191</v>
      </c>
      <c r="G69" s="5">
        <f t="shared" si="20"/>
        <v>-1.4499999999999999E-2</v>
      </c>
      <c r="H69" s="5">
        <f t="shared" si="21"/>
        <v>-0.10853293413173652</v>
      </c>
      <c r="I69" s="5">
        <f t="shared" si="22"/>
        <v>-4.2999999999999983E-3</v>
      </c>
      <c r="J69" s="5">
        <f t="shared" si="23"/>
        <v>-3.4846029173419758E-2</v>
      </c>
    </row>
    <row r="71" spans="1:10" x14ac:dyDescent="0.25">
      <c r="A71" s="7" t="s">
        <v>127</v>
      </c>
      <c r="B71" s="19"/>
      <c r="C71" s="19"/>
      <c r="D71" s="19"/>
      <c r="E71" s="19"/>
      <c r="F71" s="19"/>
      <c r="G71" s="19"/>
      <c r="H71" s="19"/>
      <c r="I71" s="19"/>
      <c r="J71" s="19"/>
    </row>
    <row r="72" spans="1:10" x14ac:dyDescent="0.25">
      <c r="A72" s="1" t="s">
        <v>38</v>
      </c>
      <c r="B72" s="1" t="s">
        <v>128</v>
      </c>
      <c r="C72" s="1">
        <v>2021</v>
      </c>
      <c r="D72" s="1">
        <v>2022</v>
      </c>
      <c r="E72" s="1">
        <v>2023</v>
      </c>
      <c r="F72" s="1">
        <v>2024</v>
      </c>
      <c r="G72" s="1" t="s">
        <v>74</v>
      </c>
      <c r="H72" s="1" t="s">
        <v>66</v>
      </c>
      <c r="I72" s="1" t="s">
        <v>75</v>
      </c>
      <c r="J72" s="1" t="s">
        <v>68</v>
      </c>
    </row>
    <row r="73" spans="1:10" x14ac:dyDescent="0.25">
      <c r="A73" s="22" t="s">
        <v>129</v>
      </c>
      <c r="B73" t="s">
        <v>130</v>
      </c>
      <c r="C73" s="5">
        <v>4.48E-2</v>
      </c>
      <c r="D73" s="5">
        <v>2.6499999999999999E-2</v>
      </c>
      <c r="E73" s="5">
        <v>1.9900000000000001E-2</v>
      </c>
      <c r="F73" s="5">
        <v>1.6899999999999998E-2</v>
      </c>
      <c r="G73" s="5">
        <f>SUM(F73-E73)</f>
        <v>-3.0000000000000027E-3</v>
      </c>
      <c r="H73" s="5">
        <f>SUM(F73-E73)/E73</f>
        <v>-0.15075376884422123</v>
      </c>
      <c r="I73" s="5">
        <f>SUM(F73-C73)</f>
        <v>-2.7900000000000001E-2</v>
      </c>
      <c r="J73" s="5">
        <f>SUM(F73-C73)/C73</f>
        <v>-0.62276785714285721</v>
      </c>
    </row>
    <row r="74" spans="1:10" x14ac:dyDescent="0.25">
      <c r="A74" s="22" t="s">
        <v>129</v>
      </c>
      <c r="B74" t="s">
        <v>131</v>
      </c>
      <c r="C74" s="5">
        <v>0.31019999999999998</v>
      </c>
      <c r="D74" s="5">
        <v>0.27129999999999999</v>
      </c>
      <c r="E74" s="5">
        <v>0.23089999999999999</v>
      </c>
      <c r="F74" s="5">
        <v>0.21890000000000001</v>
      </c>
      <c r="G74" s="5">
        <f t="shared" ref="G74:G77" si="24">SUM(F74-E74)</f>
        <v>-1.1999999999999983E-2</v>
      </c>
      <c r="H74" s="5">
        <f t="shared" ref="H74:H77" si="25">SUM(F74-E74)/E74</f>
        <v>-5.1970550021654321E-2</v>
      </c>
      <c r="I74" s="5">
        <f t="shared" ref="I74:I77" si="26">SUM(F74-C74)</f>
        <v>-9.1299999999999965E-2</v>
      </c>
      <c r="J74" s="5">
        <f t="shared" ref="J74:J77" si="27">SUM(F74-C74)/C74</f>
        <v>-0.2943262411347517</v>
      </c>
    </row>
    <row r="75" spans="1:10" x14ac:dyDescent="0.25">
      <c r="A75" s="22" t="s">
        <v>129</v>
      </c>
      <c r="B75" t="s">
        <v>132</v>
      </c>
      <c r="C75" s="5">
        <v>0.26719999999999999</v>
      </c>
      <c r="D75" s="5">
        <v>0.25650000000000001</v>
      </c>
      <c r="E75" s="5">
        <v>0.2424</v>
      </c>
      <c r="F75" s="5">
        <v>0.23630000000000001</v>
      </c>
      <c r="G75" s="5">
        <f t="shared" si="24"/>
        <v>-6.0999999999999943E-3</v>
      </c>
      <c r="H75" s="5">
        <f t="shared" si="25"/>
        <v>-2.516501650165014E-2</v>
      </c>
      <c r="I75" s="5">
        <f t="shared" si="26"/>
        <v>-3.0899999999999983E-2</v>
      </c>
      <c r="J75" s="5">
        <f t="shared" si="27"/>
        <v>-0.11564371257485023</v>
      </c>
    </row>
    <row r="76" spans="1:10" x14ac:dyDescent="0.25">
      <c r="A76" s="22" t="s">
        <v>129</v>
      </c>
      <c r="B76" t="s">
        <v>133</v>
      </c>
      <c r="C76" s="5">
        <v>0.19700000000000001</v>
      </c>
      <c r="D76" s="5">
        <v>0.21190000000000001</v>
      </c>
      <c r="E76" s="5">
        <v>0.21460000000000001</v>
      </c>
      <c r="F76" s="5">
        <v>0.21560000000000001</v>
      </c>
      <c r="G76" s="5">
        <f t="shared" si="24"/>
        <v>1.0000000000000009E-3</v>
      </c>
      <c r="H76" s="5">
        <f t="shared" si="25"/>
        <v>4.6598322460391466E-3</v>
      </c>
      <c r="I76" s="5">
        <f t="shared" si="26"/>
        <v>1.8600000000000005E-2</v>
      </c>
      <c r="J76" s="5">
        <f t="shared" si="27"/>
        <v>9.441624365482236E-2</v>
      </c>
    </row>
    <row r="77" spans="1:10" x14ac:dyDescent="0.25">
      <c r="A77" s="22" t="s">
        <v>129</v>
      </c>
      <c r="B77" t="s">
        <v>134</v>
      </c>
      <c r="C77" s="5">
        <v>0.18079999999999999</v>
      </c>
      <c r="D77" s="5">
        <v>0.2339</v>
      </c>
      <c r="E77" s="5">
        <v>0.2923</v>
      </c>
      <c r="F77" s="5">
        <v>0.31230000000000002</v>
      </c>
      <c r="G77" s="5">
        <f t="shared" si="24"/>
        <v>2.0000000000000018E-2</v>
      </c>
      <c r="H77" s="5">
        <f t="shared" si="25"/>
        <v>6.8422853232979877E-2</v>
      </c>
      <c r="I77" s="5">
        <f t="shared" si="26"/>
        <v>0.13150000000000003</v>
      </c>
      <c r="J77" s="5">
        <f t="shared" si="27"/>
        <v>0.72732300884955781</v>
      </c>
    </row>
    <row r="79" spans="1:10" x14ac:dyDescent="0.25">
      <c r="A79" t="s">
        <v>135</v>
      </c>
    </row>
    <row r="108" spans="1:1" x14ac:dyDescent="0.25">
      <c r="A108" s="30" t="s">
        <v>136</v>
      </c>
    </row>
  </sheetData>
  <sortState xmlns:xlrd2="http://schemas.microsoft.com/office/spreadsheetml/2017/richdata2" ref="A80:F105">
    <sortCondition ref="B80:B105"/>
  </sortState>
  <conditionalFormatting sqref="G5:J5">
    <cfRule type="cellIs" dxfId="189" priority="17" operator="lessThan">
      <formula>0</formula>
    </cfRule>
    <cfRule type="cellIs" dxfId="188" priority="19" operator="greaterThan">
      <formula>0</formula>
    </cfRule>
  </conditionalFormatting>
  <conditionalFormatting sqref="G10:J25">
    <cfRule type="cellIs" dxfId="187" priority="15" operator="lessThan">
      <formula>0</formula>
    </cfRule>
    <cfRule type="cellIs" dxfId="186" priority="16" operator="greaterThan">
      <formula>0</formula>
    </cfRule>
  </conditionalFormatting>
  <conditionalFormatting sqref="G29:J45">
    <cfRule type="cellIs" dxfId="185" priority="13" operator="lessThan">
      <formula>0</formula>
    </cfRule>
    <cfRule type="cellIs" dxfId="184" priority="14" operator="greaterThan">
      <formula>0</formula>
    </cfRule>
  </conditionalFormatting>
  <conditionalFormatting sqref="G49:J54">
    <cfRule type="cellIs" dxfId="183" priority="11" operator="lessThan">
      <formula>0</formula>
    </cfRule>
    <cfRule type="cellIs" dxfId="182" priority="12" operator="greaterThan">
      <formula>0</formula>
    </cfRule>
  </conditionalFormatting>
  <conditionalFormatting sqref="G59:J61">
    <cfRule type="cellIs" dxfId="181" priority="5" operator="lessThan">
      <formula>0</formula>
    </cfRule>
    <cfRule type="cellIs" dxfId="180" priority="6" operator="greaterThan">
      <formula>0</formula>
    </cfRule>
  </conditionalFormatting>
  <conditionalFormatting sqref="G65:J69">
    <cfRule type="cellIs" dxfId="179" priority="3" operator="lessThan">
      <formula>0</formula>
    </cfRule>
    <cfRule type="cellIs" dxfId="178" priority="4" operator="greaterThan">
      <formula>0</formula>
    </cfRule>
  </conditionalFormatting>
  <conditionalFormatting sqref="G73:J77">
    <cfRule type="cellIs" dxfId="177" priority="1" operator="lessThan">
      <formula>0</formula>
    </cfRule>
    <cfRule type="cellIs" dxfId="176" priority="2" operator="greaterThan">
      <formula>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20DDA7-9923-46A8-9CD9-BA65B3329745}">
  <dimension ref="A1:K74"/>
  <sheetViews>
    <sheetView zoomScale="70" zoomScaleNormal="70" workbookViewId="0">
      <selection activeCell="B2" sqref="B2"/>
    </sheetView>
  </sheetViews>
  <sheetFormatPr defaultRowHeight="15" x14ac:dyDescent="0.25"/>
  <cols>
    <col min="1" max="1" width="36.5703125" bestFit="1" customWidth="1"/>
    <col min="2" max="2" width="26.7109375" bestFit="1" customWidth="1"/>
    <col min="3" max="3" width="13.7109375" customWidth="1"/>
    <col min="4" max="5" width="10.85546875" bestFit="1" customWidth="1"/>
    <col min="6" max="7" width="20.42578125" customWidth="1"/>
    <col min="8" max="8" width="23" customWidth="1"/>
    <col min="9" max="9" width="21.85546875" customWidth="1"/>
  </cols>
  <sheetData>
    <row r="1" spans="1:11" ht="21" x14ac:dyDescent="0.35">
      <c r="A1" s="87" t="s">
        <v>14</v>
      </c>
      <c r="B1" s="86"/>
      <c r="C1" s="88"/>
      <c r="D1" s="86"/>
      <c r="E1" s="86"/>
      <c r="F1" s="86"/>
      <c r="G1" s="86"/>
      <c r="H1" s="86"/>
      <c r="I1" s="86"/>
    </row>
    <row r="2" spans="1:11" x14ac:dyDescent="0.25">
      <c r="A2" s="27"/>
    </row>
    <row r="3" spans="1:11" x14ac:dyDescent="0.25">
      <c r="A3" s="7" t="s">
        <v>137</v>
      </c>
      <c r="B3" s="72"/>
      <c r="C3" s="72"/>
      <c r="D3" s="72"/>
      <c r="E3" s="72"/>
      <c r="F3" s="19"/>
      <c r="G3" s="19"/>
      <c r="H3" s="19"/>
      <c r="I3" s="19"/>
    </row>
    <row r="4" spans="1:11" x14ac:dyDescent="0.25">
      <c r="A4" s="1" t="s">
        <v>138</v>
      </c>
      <c r="B4" s="68" t="s">
        <v>64</v>
      </c>
      <c r="C4" s="68">
        <v>2022</v>
      </c>
      <c r="D4" s="68">
        <v>2023</v>
      </c>
      <c r="E4" s="68">
        <v>2024</v>
      </c>
      <c r="F4" s="1" t="s">
        <v>65</v>
      </c>
      <c r="G4" s="1" t="s">
        <v>66</v>
      </c>
      <c r="H4" s="1" t="s">
        <v>139</v>
      </c>
      <c r="I4" s="1" t="s">
        <v>140</v>
      </c>
    </row>
    <row r="5" spans="1:11" x14ac:dyDescent="0.25">
      <c r="A5" s="22" t="s">
        <v>50</v>
      </c>
      <c r="B5" s="69" t="s">
        <v>141</v>
      </c>
      <c r="C5" s="69">
        <v>5040</v>
      </c>
      <c r="D5" s="69">
        <v>6520</v>
      </c>
      <c r="E5" s="69">
        <v>8955</v>
      </c>
      <c r="F5">
        <f>SUM(E5-D5)</f>
        <v>2435</v>
      </c>
      <c r="G5" s="12">
        <f>SUM(E5-D5)/D5</f>
        <v>0.37346625766871167</v>
      </c>
      <c r="H5">
        <f>SUM(E5-C5)</f>
        <v>3915</v>
      </c>
      <c r="I5" s="12">
        <f>SUM(E5-C5)/C5</f>
        <v>0.7767857142857143</v>
      </c>
    </row>
    <row r="6" spans="1:11" x14ac:dyDescent="0.25">
      <c r="A6" s="22" t="s">
        <v>50</v>
      </c>
      <c r="B6" s="69" t="s">
        <v>142</v>
      </c>
      <c r="C6" s="69">
        <v>4290</v>
      </c>
      <c r="D6" s="69">
        <v>4426</v>
      </c>
      <c r="E6" s="69">
        <v>5493</v>
      </c>
      <c r="F6">
        <f>SUM(E6-D6)</f>
        <v>1067</v>
      </c>
      <c r="G6" s="12">
        <f>SUM(E6-D6)/D6</f>
        <v>0.24107546317216449</v>
      </c>
      <c r="H6">
        <f>SUM(E6-C6)</f>
        <v>1203</v>
      </c>
      <c r="I6" s="12">
        <f>SUM(E6-C6)/C6</f>
        <v>0.28041958041958043</v>
      </c>
    </row>
    <row r="7" spans="1:11" x14ac:dyDescent="0.25">
      <c r="A7" s="22" t="s">
        <v>50</v>
      </c>
      <c r="B7" s="69" t="s">
        <v>143</v>
      </c>
      <c r="C7" s="69">
        <v>1856</v>
      </c>
      <c r="D7" s="69">
        <v>2667</v>
      </c>
      <c r="E7" s="69">
        <v>3378</v>
      </c>
      <c r="F7">
        <f>SUM(E7-D7)</f>
        <v>711</v>
      </c>
      <c r="G7" s="12">
        <f>SUM(E7-D7)/D7</f>
        <v>0.26659167604049494</v>
      </c>
      <c r="H7">
        <f>SUM(E7-C7)</f>
        <v>1522</v>
      </c>
      <c r="I7" s="12">
        <f>SUM(E7-C7)/C7</f>
        <v>0.82004310344827591</v>
      </c>
      <c r="J7" s="68"/>
      <c r="K7" s="68"/>
    </row>
    <row r="8" spans="1:11" x14ac:dyDescent="0.25">
      <c r="B8" s="68" t="s">
        <v>144</v>
      </c>
      <c r="C8" s="68">
        <v>11186</v>
      </c>
      <c r="D8" s="68">
        <v>13613</v>
      </c>
      <c r="E8" s="68">
        <v>17826</v>
      </c>
    </row>
    <row r="9" spans="1:11" x14ac:dyDescent="0.25">
      <c r="A9" s="6" t="s">
        <v>145</v>
      </c>
    </row>
    <row r="11" spans="1:11" x14ac:dyDescent="0.25">
      <c r="A11" s="7" t="s">
        <v>146</v>
      </c>
      <c r="B11" s="72"/>
      <c r="C11" s="72">
        <v>2022</v>
      </c>
      <c r="D11" s="72">
        <v>2023</v>
      </c>
      <c r="E11" s="72">
        <v>2024</v>
      </c>
      <c r="F11" s="19"/>
      <c r="G11" s="19"/>
      <c r="H11" s="19"/>
      <c r="I11" s="19"/>
    </row>
    <row r="12" spans="1:11" x14ac:dyDescent="0.25">
      <c r="A12" s="1" t="s">
        <v>138</v>
      </c>
      <c r="B12" s="68" t="s">
        <v>64</v>
      </c>
      <c r="C12" s="68">
        <v>2022</v>
      </c>
      <c r="D12" s="68">
        <v>2023</v>
      </c>
      <c r="E12" s="68">
        <v>2024</v>
      </c>
      <c r="F12" s="1" t="s">
        <v>74</v>
      </c>
      <c r="G12" s="1" t="s">
        <v>66</v>
      </c>
      <c r="H12" s="1" t="s">
        <v>147</v>
      </c>
      <c r="I12" s="1" t="s">
        <v>140</v>
      </c>
    </row>
    <row r="13" spans="1:11" x14ac:dyDescent="0.25">
      <c r="A13" s="22" t="s">
        <v>50</v>
      </c>
      <c r="B13" s="69" t="s">
        <v>141</v>
      </c>
      <c r="C13" s="70">
        <v>0.45</v>
      </c>
      <c r="D13" s="70">
        <v>0.48</v>
      </c>
      <c r="E13" s="70">
        <v>0.5</v>
      </c>
      <c r="F13" s="5">
        <f>SUM(E13-D13)</f>
        <v>2.0000000000000018E-2</v>
      </c>
      <c r="G13" s="5">
        <f>SUM(E13-D13)/D13</f>
        <v>4.1666666666666706E-2</v>
      </c>
      <c r="H13" s="5">
        <f>SUM(E13-C13)</f>
        <v>4.9999999999999989E-2</v>
      </c>
      <c r="I13" s="5">
        <f>SUM(E13-C13)/C13</f>
        <v>0.11111111111111108</v>
      </c>
    </row>
    <row r="14" spans="1:11" x14ac:dyDescent="0.25">
      <c r="A14" s="22" t="s">
        <v>50</v>
      </c>
      <c r="B14" s="69" t="s">
        <v>142</v>
      </c>
      <c r="C14" s="70">
        <v>0.38</v>
      </c>
      <c r="D14" s="70">
        <v>0.33</v>
      </c>
      <c r="E14" s="70">
        <v>0.31</v>
      </c>
      <c r="F14" s="5">
        <f t="shared" ref="F14:F15" si="0">SUM(E14-D14)</f>
        <v>-2.0000000000000018E-2</v>
      </c>
      <c r="G14" s="5">
        <f t="shared" ref="G14:G15" si="1">SUM(E14-D14)/D14</f>
        <v>-6.0606060606060656E-2</v>
      </c>
      <c r="H14" s="5">
        <f t="shared" ref="H14:H15" si="2">SUM(E14-C14)</f>
        <v>-7.0000000000000007E-2</v>
      </c>
      <c r="I14" s="5">
        <f t="shared" ref="I14:I15" si="3">SUM(E14-C14)/C14</f>
        <v>-0.18421052631578949</v>
      </c>
    </row>
    <row r="15" spans="1:11" x14ac:dyDescent="0.25">
      <c r="A15" s="22" t="s">
        <v>50</v>
      </c>
      <c r="B15" s="69" t="s">
        <v>143</v>
      </c>
      <c r="C15" s="70">
        <v>0.17</v>
      </c>
      <c r="D15" s="70">
        <v>0.2</v>
      </c>
      <c r="E15" s="70">
        <v>0.19</v>
      </c>
      <c r="F15" s="5">
        <f t="shared" si="0"/>
        <v>-1.0000000000000009E-2</v>
      </c>
      <c r="G15" s="5">
        <f t="shared" si="1"/>
        <v>-5.0000000000000044E-2</v>
      </c>
      <c r="H15" s="5">
        <f t="shared" si="2"/>
        <v>1.999999999999999E-2</v>
      </c>
      <c r="I15" s="5">
        <f t="shared" si="3"/>
        <v>0.11764705882352934</v>
      </c>
    </row>
    <row r="17" spans="1:9" x14ac:dyDescent="0.25">
      <c r="A17" s="7" t="s">
        <v>148</v>
      </c>
      <c r="B17" s="19"/>
      <c r="C17" s="19"/>
      <c r="D17" s="19"/>
      <c r="E17" s="19"/>
      <c r="F17" s="19"/>
      <c r="G17" s="19"/>
      <c r="H17" s="19"/>
      <c r="I17" s="19"/>
    </row>
    <row r="18" spans="1:9" x14ac:dyDescent="0.25">
      <c r="A18" s="1" t="s">
        <v>138</v>
      </c>
      <c r="B18" s="1" t="s">
        <v>64</v>
      </c>
      <c r="C18" s="1">
        <v>2022</v>
      </c>
      <c r="D18" s="1">
        <v>2023</v>
      </c>
      <c r="E18" s="1">
        <v>2024</v>
      </c>
      <c r="F18" s="1" t="s">
        <v>65</v>
      </c>
      <c r="G18" s="1" t="s">
        <v>66</v>
      </c>
      <c r="H18" s="1" t="s">
        <v>139</v>
      </c>
      <c r="I18" s="1" t="s">
        <v>140</v>
      </c>
    </row>
    <row r="19" spans="1:9" x14ac:dyDescent="0.25">
      <c r="A19" s="22" t="s">
        <v>149</v>
      </c>
      <c r="B19" t="s">
        <v>150</v>
      </c>
      <c r="C19" s="71">
        <v>766.86</v>
      </c>
      <c r="D19" s="71">
        <v>773.03</v>
      </c>
      <c r="E19" s="71">
        <v>804.03</v>
      </c>
      <c r="F19" s="23">
        <f t="shared" ref="F19:F44" si="4">SUM(E19-D19)</f>
        <v>31</v>
      </c>
      <c r="G19" s="12">
        <f t="shared" ref="G19:G44" si="5">SUM(E19-D19)/D19</f>
        <v>4.010193653545141E-2</v>
      </c>
      <c r="H19" s="23">
        <f t="shared" ref="H19:H44" si="6">SUM(E19-C19)</f>
        <v>37.169999999999959</v>
      </c>
      <c r="I19" s="12">
        <f t="shared" ref="I19:I44" si="7">SUM(E19-C19)/C19</f>
        <v>4.8470385728816158E-2</v>
      </c>
    </row>
    <row r="20" spans="1:9" x14ac:dyDescent="0.25">
      <c r="A20" s="22" t="s">
        <v>149</v>
      </c>
      <c r="B20" t="s">
        <v>151</v>
      </c>
      <c r="C20" s="71">
        <v>500.89</v>
      </c>
      <c r="D20" s="71">
        <v>507.44</v>
      </c>
      <c r="E20" s="71">
        <v>522.66999999999996</v>
      </c>
      <c r="F20" s="23">
        <f t="shared" si="4"/>
        <v>15.229999999999961</v>
      </c>
      <c r="G20" s="12">
        <f t="shared" si="5"/>
        <v>3.001340059908553E-2</v>
      </c>
      <c r="H20" s="23">
        <f t="shared" si="6"/>
        <v>21.779999999999973</v>
      </c>
      <c r="I20" s="12">
        <f t="shared" si="7"/>
        <v>4.3482600970272858E-2</v>
      </c>
    </row>
    <row r="21" spans="1:9" x14ac:dyDescent="0.25">
      <c r="A21" s="22" t="s">
        <v>149</v>
      </c>
      <c r="B21" t="s">
        <v>152</v>
      </c>
      <c r="C21" s="71">
        <v>735.51</v>
      </c>
      <c r="D21" s="71">
        <v>820.84</v>
      </c>
      <c r="E21" s="71">
        <v>859.41</v>
      </c>
      <c r="F21" s="23">
        <f t="shared" si="4"/>
        <v>38.569999999999936</v>
      </c>
      <c r="G21" s="12">
        <f t="shared" si="5"/>
        <v>4.6988450855221402E-2</v>
      </c>
      <c r="H21" s="23">
        <f t="shared" si="6"/>
        <v>123.89999999999998</v>
      </c>
      <c r="I21" s="12">
        <f t="shared" si="7"/>
        <v>0.16845454174654317</v>
      </c>
    </row>
    <row r="22" spans="1:9" x14ac:dyDescent="0.25">
      <c r="A22" s="22" t="s">
        <v>149</v>
      </c>
      <c r="B22" t="s">
        <v>153</v>
      </c>
      <c r="C22" s="71">
        <v>1039.46</v>
      </c>
      <c r="D22" s="71">
        <v>1103.93</v>
      </c>
      <c r="E22" s="71">
        <v>1149.49</v>
      </c>
      <c r="F22" s="23">
        <f t="shared" si="4"/>
        <v>45.559999999999945</v>
      </c>
      <c r="G22" s="12">
        <f t="shared" si="5"/>
        <v>4.1270732745735637E-2</v>
      </c>
      <c r="H22" s="23">
        <f t="shared" si="6"/>
        <v>110.02999999999997</v>
      </c>
      <c r="I22" s="12">
        <f t="shared" si="7"/>
        <v>0.10585303907798277</v>
      </c>
    </row>
    <row r="23" spans="1:9" x14ac:dyDescent="0.25">
      <c r="A23" s="22" t="s">
        <v>149</v>
      </c>
      <c r="B23" t="s">
        <v>154</v>
      </c>
      <c r="C23" s="71">
        <v>910.5</v>
      </c>
      <c r="D23" s="71">
        <v>951.05</v>
      </c>
      <c r="E23" s="71">
        <v>984.76</v>
      </c>
      <c r="F23" s="23">
        <f t="shared" si="4"/>
        <v>33.710000000000036</v>
      </c>
      <c r="G23" s="12">
        <f t="shared" si="5"/>
        <v>3.5445034435623822E-2</v>
      </c>
      <c r="H23" s="23">
        <f t="shared" si="6"/>
        <v>74.259999999999991</v>
      </c>
      <c r="I23" s="12">
        <f t="shared" si="7"/>
        <v>8.1559582646897305E-2</v>
      </c>
    </row>
    <row r="24" spans="1:9" x14ac:dyDescent="0.25">
      <c r="A24" s="22" t="s">
        <v>149</v>
      </c>
      <c r="B24" t="s">
        <v>155</v>
      </c>
      <c r="C24" s="71">
        <v>644.66999999999996</v>
      </c>
      <c r="D24" s="71">
        <v>668.25</v>
      </c>
      <c r="E24" s="71">
        <v>678.69</v>
      </c>
      <c r="F24" s="23">
        <f t="shared" si="4"/>
        <v>10.440000000000055</v>
      </c>
      <c r="G24" s="12">
        <f t="shared" si="5"/>
        <v>1.5622895622895705E-2</v>
      </c>
      <c r="H24" s="23">
        <f t="shared" si="6"/>
        <v>34.020000000000095</v>
      </c>
      <c r="I24" s="12">
        <f t="shared" si="7"/>
        <v>5.2771185257573794E-2</v>
      </c>
    </row>
    <row r="25" spans="1:9" x14ac:dyDescent="0.25">
      <c r="A25" s="22" t="s">
        <v>149</v>
      </c>
      <c r="B25" t="s">
        <v>156</v>
      </c>
      <c r="C25" s="71">
        <v>583.5</v>
      </c>
      <c r="D25" s="71">
        <v>604.91</v>
      </c>
      <c r="E25" s="71">
        <v>624.27</v>
      </c>
      <c r="F25" s="23">
        <f t="shared" si="4"/>
        <v>19.360000000000014</v>
      </c>
      <c r="G25" s="12">
        <f t="shared" si="5"/>
        <v>3.200476103883225E-2</v>
      </c>
      <c r="H25" s="23">
        <f t="shared" si="6"/>
        <v>40.769999999999982</v>
      </c>
      <c r="I25" s="12">
        <f t="shared" si="7"/>
        <v>6.9871465295629792E-2</v>
      </c>
    </row>
    <row r="26" spans="1:9" x14ac:dyDescent="0.25">
      <c r="A26" s="22" t="s">
        <v>149</v>
      </c>
      <c r="B26" t="s">
        <v>53</v>
      </c>
      <c r="C26" s="71">
        <v>786.05</v>
      </c>
      <c r="D26" s="71">
        <v>947.08</v>
      </c>
      <c r="E26" s="71">
        <v>966.7</v>
      </c>
      <c r="F26" s="23">
        <f t="shared" si="4"/>
        <v>19.620000000000005</v>
      </c>
      <c r="G26" s="12">
        <f t="shared" si="5"/>
        <v>2.0716306964564772E-2</v>
      </c>
      <c r="H26" s="23">
        <f t="shared" si="6"/>
        <v>180.65000000000009</v>
      </c>
      <c r="I26" s="12">
        <f t="shared" si="7"/>
        <v>0.22981998600597939</v>
      </c>
    </row>
    <row r="27" spans="1:9" x14ac:dyDescent="0.25">
      <c r="A27" s="22" t="s">
        <v>149</v>
      </c>
      <c r="B27" t="s">
        <v>157</v>
      </c>
      <c r="C27" s="71">
        <v>710.41</v>
      </c>
      <c r="D27" s="71">
        <v>714.05</v>
      </c>
      <c r="E27" s="71">
        <v>709.6</v>
      </c>
      <c r="F27" s="23">
        <f t="shared" si="4"/>
        <v>-4.4499999999999318</v>
      </c>
      <c r="G27" s="12">
        <f t="shared" si="5"/>
        <v>-6.2320565786708661E-3</v>
      </c>
      <c r="H27" s="23">
        <f t="shared" si="6"/>
        <v>-0.80999999999994543</v>
      </c>
      <c r="I27" s="12">
        <f t="shared" si="7"/>
        <v>-1.1401866527778965E-3</v>
      </c>
    </row>
    <row r="28" spans="1:9" x14ac:dyDescent="0.25">
      <c r="A28" s="22" t="s">
        <v>149</v>
      </c>
      <c r="B28" t="s">
        <v>158</v>
      </c>
      <c r="C28" s="71">
        <v>830.25</v>
      </c>
      <c r="D28" s="71">
        <v>866.82</v>
      </c>
      <c r="E28" s="71">
        <v>913.43</v>
      </c>
      <c r="F28" s="23">
        <f t="shared" si="4"/>
        <v>46.6099999999999</v>
      </c>
      <c r="G28" s="12">
        <f t="shared" si="5"/>
        <v>5.3771255854733274E-2</v>
      </c>
      <c r="H28" s="23">
        <f t="shared" si="6"/>
        <v>83.17999999999995</v>
      </c>
      <c r="I28" s="12">
        <f t="shared" si="7"/>
        <v>0.10018669075579639</v>
      </c>
    </row>
    <row r="29" spans="1:9" x14ac:dyDescent="0.25">
      <c r="A29" s="22" t="s">
        <v>149</v>
      </c>
      <c r="B29" t="s">
        <v>159</v>
      </c>
      <c r="C29" s="71">
        <v>506.98</v>
      </c>
      <c r="D29" s="71">
        <v>555.49</v>
      </c>
      <c r="E29" s="71">
        <v>568.91</v>
      </c>
      <c r="F29" s="23">
        <f t="shared" si="4"/>
        <v>13.419999999999959</v>
      </c>
      <c r="G29" s="12">
        <f t="shared" si="5"/>
        <v>2.4158850744387762E-2</v>
      </c>
      <c r="H29" s="23">
        <f t="shared" si="6"/>
        <v>61.92999999999995</v>
      </c>
      <c r="I29" s="12">
        <f t="shared" si="7"/>
        <v>0.12215472010730195</v>
      </c>
    </row>
    <row r="30" spans="1:9" x14ac:dyDescent="0.25">
      <c r="A30" s="22" t="s">
        <v>149</v>
      </c>
      <c r="B30" t="s">
        <v>160</v>
      </c>
      <c r="C30" s="71">
        <v>1042.72</v>
      </c>
      <c r="D30" s="71">
        <v>1072.7</v>
      </c>
      <c r="E30" s="71">
        <v>1080.5</v>
      </c>
      <c r="F30" s="23">
        <f t="shared" si="4"/>
        <v>7.7999999999999545</v>
      </c>
      <c r="G30" s="12">
        <f t="shared" si="5"/>
        <v>7.271371306050111E-3</v>
      </c>
      <c r="H30" s="23">
        <f t="shared" si="6"/>
        <v>37.779999999999973</v>
      </c>
      <c r="I30" s="12">
        <f t="shared" si="7"/>
        <v>3.6232162037747401E-2</v>
      </c>
    </row>
    <row r="31" spans="1:9" x14ac:dyDescent="0.25">
      <c r="A31" s="22" t="s">
        <v>149</v>
      </c>
      <c r="B31" t="s">
        <v>161</v>
      </c>
      <c r="C31" s="71">
        <v>1142.8599999999999</v>
      </c>
      <c r="D31" s="71">
        <v>1101.69</v>
      </c>
      <c r="E31" s="71">
        <v>1064.29</v>
      </c>
      <c r="F31" s="23">
        <f t="shared" si="4"/>
        <v>-37.400000000000091</v>
      </c>
      <c r="G31" s="12">
        <f t="shared" si="5"/>
        <v>-3.3947843767303046E-2</v>
      </c>
      <c r="H31" s="23">
        <f t="shared" si="6"/>
        <v>-78.569999999999936</v>
      </c>
      <c r="I31" s="12">
        <f t="shared" si="7"/>
        <v>-6.874857812855463E-2</v>
      </c>
    </row>
    <row r="32" spans="1:9" x14ac:dyDescent="0.25">
      <c r="A32" s="22" t="s">
        <v>149</v>
      </c>
      <c r="B32" t="s">
        <v>162</v>
      </c>
      <c r="C32" s="71">
        <v>643.58000000000004</v>
      </c>
      <c r="D32" s="71">
        <v>629.61</v>
      </c>
      <c r="E32" s="71">
        <v>613.12</v>
      </c>
      <c r="F32" s="23">
        <f t="shared" si="4"/>
        <v>-16.490000000000009</v>
      </c>
      <c r="G32" s="12">
        <f t="shared" si="5"/>
        <v>-2.6190816537221467E-2</v>
      </c>
      <c r="H32" s="23">
        <f t="shared" si="6"/>
        <v>-30.460000000000036</v>
      </c>
      <c r="I32" s="12">
        <f t="shared" si="7"/>
        <v>-4.7329003387302331E-2</v>
      </c>
    </row>
    <row r="33" spans="1:9" x14ac:dyDescent="0.25">
      <c r="A33" s="22" t="s">
        <v>149</v>
      </c>
      <c r="B33" t="s">
        <v>163</v>
      </c>
      <c r="C33" s="71">
        <v>890.54</v>
      </c>
      <c r="D33" s="71">
        <v>938.52</v>
      </c>
      <c r="E33" s="71">
        <v>1010.41</v>
      </c>
      <c r="F33" s="23">
        <f t="shared" si="4"/>
        <v>71.889999999999986</v>
      </c>
      <c r="G33" s="12">
        <f t="shared" si="5"/>
        <v>7.6599326599326584E-2</v>
      </c>
      <c r="H33" s="23">
        <f t="shared" si="6"/>
        <v>119.87</v>
      </c>
      <c r="I33" s="12">
        <f t="shared" si="7"/>
        <v>0.13460372358344377</v>
      </c>
    </row>
    <row r="34" spans="1:9" x14ac:dyDescent="0.25">
      <c r="A34" s="22" t="s">
        <v>149</v>
      </c>
      <c r="B34" t="s">
        <v>164</v>
      </c>
      <c r="C34" s="71">
        <v>1061.53</v>
      </c>
      <c r="D34" s="71">
        <v>1084.3</v>
      </c>
      <c r="E34" s="71">
        <v>1110.46</v>
      </c>
      <c r="F34" s="23">
        <f t="shared" si="4"/>
        <v>26.160000000000082</v>
      </c>
      <c r="G34" s="12">
        <f t="shared" si="5"/>
        <v>2.412616434566087E-2</v>
      </c>
      <c r="H34" s="23">
        <f t="shared" si="6"/>
        <v>48.930000000000064</v>
      </c>
      <c r="I34" s="12">
        <f t="shared" si="7"/>
        <v>4.6093845675581537E-2</v>
      </c>
    </row>
    <row r="35" spans="1:9" x14ac:dyDescent="0.25">
      <c r="A35" s="22" t="s">
        <v>149</v>
      </c>
      <c r="B35" t="s">
        <v>165</v>
      </c>
      <c r="C35" s="71">
        <v>781.38</v>
      </c>
      <c r="D35" s="71">
        <v>838.99</v>
      </c>
      <c r="E35" s="71">
        <v>862.62</v>
      </c>
      <c r="F35" s="23">
        <f t="shared" si="4"/>
        <v>23.629999999999995</v>
      </c>
      <c r="G35" s="12">
        <f t="shared" si="5"/>
        <v>2.8164817220705844E-2</v>
      </c>
      <c r="H35" s="23">
        <f t="shared" si="6"/>
        <v>81.240000000000009</v>
      </c>
      <c r="I35" s="12">
        <f t="shared" si="7"/>
        <v>0.10396989940873839</v>
      </c>
    </row>
    <row r="36" spans="1:9" x14ac:dyDescent="0.25">
      <c r="A36" s="22" t="s">
        <v>149</v>
      </c>
      <c r="B36" t="s">
        <v>166</v>
      </c>
      <c r="C36" s="71">
        <v>819.96</v>
      </c>
      <c r="D36" s="71">
        <v>934.19</v>
      </c>
      <c r="E36" s="71">
        <v>897.74</v>
      </c>
      <c r="F36" s="23">
        <f t="shared" si="4"/>
        <v>-36.450000000000045</v>
      </c>
      <c r="G36" s="12">
        <f t="shared" si="5"/>
        <v>-3.9017758700050358E-2</v>
      </c>
      <c r="H36" s="23">
        <f t="shared" si="6"/>
        <v>77.779999999999973</v>
      </c>
      <c r="I36" s="12">
        <f t="shared" si="7"/>
        <v>9.485828577003752E-2</v>
      </c>
    </row>
    <row r="37" spans="1:9" x14ac:dyDescent="0.25">
      <c r="A37" s="22" t="s">
        <v>149</v>
      </c>
      <c r="B37" t="s">
        <v>167</v>
      </c>
      <c r="C37" s="71">
        <v>770</v>
      </c>
      <c r="D37" s="71">
        <v>897.21</v>
      </c>
      <c r="E37" s="71">
        <v>888</v>
      </c>
      <c r="F37" s="23">
        <f t="shared" si="4"/>
        <v>-9.2100000000000364</v>
      </c>
      <c r="G37" s="12">
        <f t="shared" si="5"/>
        <v>-1.0265155314809283E-2</v>
      </c>
      <c r="H37" s="23">
        <f t="shared" si="6"/>
        <v>118</v>
      </c>
      <c r="I37" s="12">
        <f t="shared" si="7"/>
        <v>0.15324675324675324</v>
      </c>
    </row>
    <row r="38" spans="1:9" x14ac:dyDescent="0.25">
      <c r="A38" s="22" t="s">
        <v>149</v>
      </c>
      <c r="B38" t="s">
        <v>168</v>
      </c>
      <c r="C38" s="71">
        <v>894.73</v>
      </c>
      <c r="D38" s="71">
        <v>908.79</v>
      </c>
      <c r="E38" s="71">
        <v>929.33</v>
      </c>
      <c r="F38" s="23">
        <f t="shared" si="4"/>
        <v>20.540000000000077</v>
      </c>
      <c r="G38" s="12">
        <f t="shared" si="5"/>
        <v>2.2601481090240957E-2</v>
      </c>
      <c r="H38" s="23">
        <f t="shared" si="6"/>
        <v>34.600000000000023</v>
      </c>
      <c r="I38" s="12">
        <f t="shared" si="7"/>
        <v>3.8670883953818493E-2</v>
      </c>
    </row>
    <row r="39" spans="1:9" x14ac:dyDescent="0.25">
      <c r="A39" s="22" t="s">
        <v>149</v>
      </c>
      <c r="B39" t="s">
        <v>169</v>
      </c>
      <c r="C39" s="71">
        <v>1119.8599999999999</v>
      </c>
      <c r="D39" s="71">
        <v>1098.52</v>
      </c>
      <c r="E39" s="71">
        <v>1110</v>
      </c>
      <c r="F39" s="23">
        <f t="shared" si="4"/>
        <v>11.480000000000018</v>
      </c>
      <c r="G39" s="12">
        <f t="shared" si="5"/>
        <v>1.0450424207115044E-2</v>
      </c>
      <c r="H39" s="23">
        <f t="shared" si="6"/>
        <v>-9.8599999999999</v>
      </c>
      <c r="I39" s="12">
        <f t="shared" si="7"/>
        <v>-8.804672012572911E-3</v>
      </c>
    </row>
    <row r="40" spans="1:9" x14ac:dyDescent="0.25">
      <c r="A40" s="22" t="s">
        <v>149</v>
      </c>
      <c r="B40" t="s">
        <v>170</v>
      </c>
      <c r="C40" s="71">
        <v>1134.56</v>
      </c>
      <c r="D40" s="71">
        <v>800</v>
      </c>
      <c r="E40" s="71">
        <v>800</v>
      </c>
      <c r="F40" s="23">
        <f t="shared" si="4"/>
        <v>0</v>
      </c>
      <c r="G40" s="12">
        <f t="shared" si="5"/>
        <v>0</v>
      </c>
      <c r="H40" s="23">
        <f t="shared" si="6"/>
        <v>-334.55999999999995</v>
      </c>
      <c r="I40" s="12">
        <f t="shared" si="7"/>
        <v>-0.29488083486109151</v>
      </c>
    </row>
    <row r="41" spans="1:9" x14ac:dyDescent="0.25">
      <c r="A41" s="22" t="s">
        <v>149</v>
      </c>
      <c r="B41" t="s">
        <v>171</v>
      </c>
      <c r="C41" s="71">
        <v>1041.8699999999999</v>
      </c>
      <c r="D41" s="71">
        <v>1122.06</v>
      </c>
      <c r="E41" s="71">
        <v>1077.3800000000001</v>
      </c>
      <c r="F41" s="23">
        <f t="shared" si="4"/>
        <v>-44.679999999999836</v>
      </c>
      <c r="G41" s="12">
        <f t="shared" si="5"/>
        <v>-3.9819617489260682E-2</v>
      </c>
      <c r="H41" s="23">
        <f t="shared" si="6"/>
        <v>35.510000000000218</v>
      </c>
      <c r="I41" s="12">
        <f t="shared" si="7"/>
        <v>3.4082947008744105E-2</v>
      </c>
    </row>
    <row r="42" spans="1:9" x14ac:dyDescent="0.25">
      <c r="A42" s="22" t="s">
        <v>149</v>
      </c>
      <c r="B42" t="s">
        <v>172</v>
      </c>
      <c r="C42" s="71">
        <v>701.48</v>
      </c>
      <c r="D42" s="71">
        <v>800</v>
      </c>
      <c r="E42" s="71">
        <v>800</v>
      </c>
      <c r="F42" s="23">
        <f t="shared" si="4"/>
        <v>0</v>
      </c>
      <c r="G42" s="12">
        <f t="shared" si="5"/>
        <v>0</v>
      </c>
      <c r="H42" s="23">
        <f t="shared" si="6"/>
        <v>98.519999999999982</v>
      </c>
      <c r="I42" s="12">
        <f t="shared" si="7"/>
        <v>0.1404459143525118</v>
      </c>
    </row>
    <row r="43" spans="1:9" x14ac:dyDescent="0.25">
      <c r="A43" s="22" t="s">
        <v>149</v>
      </c>
      <c r="B43" t="s">
        <v>173</v>
      </c>
      <c r="C43" s="71">
        <v>663</v>
      </c>
      <c r="D43" s="71">
        <v>708.07</v>
      </c>
      <c r="E43" s="71">
        <v>788.48</v>
      </c>
      <c r="F43" s="23">
        <f t="shared" si="4"/>
        <v>80.409999999999968</v>
      </c>
      <c r="G43" s="12">
        <f t="shared" si="5"/>
        <v>0.11356221842473196</v>
      </c>
      <c r="H43" s="23">
        <f t="shared" si="6"/>
        <v>125.48000000000002</v>
      </c>
      <c r="I43" s="12">
        <f t="shared" si="7"/>
        <v>0.18926093514328812</v>
      </c>
    </row>
    <row r="44" spans="1:9" x14ac:dyDescent="0.25">
      <c r="A44" s="22" t="s">
        <v>149</v>
      </c>
      <c r="B44" t="s">
        <v>174</v>
      </c>
      <c r="C44" s="71">
        <v>957</v>
      </c>
      <c r="D44" s="71">
        <v>949</v>
      </c>
      <c r="E44" s="71">
        <v>1000</v>
      </c>
      <c r="F44" s="23">
        <f t="shared" si="4"/>
        <v>51</v>
      </c>
      <c r="G44" s="12">
        <f t="shared" si="5"/>
        <v>5.3740779768177031E-2</v>
      </c>
      <c r="H44" s="23">
        <f t="shared" si="6"/>
        <v>43</v>
      </c>
      <c r="I44" s="12">
        <f t="shared" si="7"/>
        <v>4.4932079414838039E-2</v>
      </c>
    </row>
    <row r="45" spans="1:9" x14ac:dyDescent="0.25">
      <c r="G45" s="12"/>
      <c r="I45" s="12"/>
    </row>
    <row r="46" spans="1:9" x14ac:dyDescent="0.25">
      <c r="A46" s="7" t="s">
        <v>175</v>
      </c>
      <c r="B46" s="19"/>
      <c r="C46" s="19"/>
      <c r="D46" s="19"/>
      <c r="E46" s="19"/>
      <c r="F46" s="19"/>
      <c r="G46" s="19"/>
      <c r="H46" s="19"/>
      <c r="I46" s="19"/>
    </row>
    <row r="47" spans="1:9" x14ac:dyDescent="0.25">
      <c r="A47" s="1" t="s">
        <v>138</v>
      </c>
      <c r="B47" s="1" t="s">
        <v>64</v>
      </c>
      <c r="C47" s="1">
        <v>2022</v>
      </c>
      <c r="D47" s="1">
        <v>2023</v>
      </c>
      <c r="E47" s="1">
        <v>2024</v>
      </c>
      <c r="F47" s="1" t="s">
        <v>74</v>
      </c>
      <c r="G47" s="1" t="s">
        <v>66</v>
      </c>
      <c r="H47" s="1" t="s">
        <v>147</v>
      </c>
      <c r="I47" s="1" t="s">
        <v>140</v>
      </c>
    </row>
    <row r="48" spans="1:9" x14ac:dyDescent="0.25">
      <c r="A48" s="22" t="s">
        <v>176</v>
      </c>
      <c r="B48" t="s">
        <v>165</v>
      </c>
      <c r="C48" s="13">
        <v>1.8558172733761598E-2</v>
      </c>
      <c r="D48" s="13">
        <v>2.0759304282775389E-2</v>
      </c>
      <c r="E48" s="13">
        <v>2.4741447891805886E-2</v>
      </c>
      <c r="F48" s="5">
        <f>SUM(E48-D48)</f>
        <v>3.9821436090304967E-3</v>
      </c>
      <c r="G48" s="5">
        <f>SUM(E48-D48)/D48</f>
        <v>0.19182452141879339</v>
      </c>
      <c r="H48" s="5">
        <f>SUM(E48-C48)</f>
        <v>6.183275158044288E-3</v>
      </c>
      <c r="I48" s="5">
        <f>SUM(E48-C48)/C48</f>
        <v>0.33318340370846339</v>
      </c>
    </row>
    <row r="49" spans="1:9" x14ac:dyDescent="0.25">
      <c r="A49" s="22" t="s">
        <v>176</v>
      </c>
      <c r="B49" t="s">
        <v>150</v>
      </c>
      <c r="C49" s="13">
        <v>7.8734969527260751E-2</v>
      </c>
      <c r="D49" s="13">
        <v>0.17589302412567795</v>
      </c>
      <c r="E49" s="13">
        <v>0.22975338106603024</v>
      </c>
      <c r="F49" s="5">
        <f t="shared" ref="F49:F74" si="8">SUM(E49-D49)</f>
        <v>5.3860356940352294E-2</v>
      </c>
      <c r="G49" s="5">
        <f t="shared" ref="G49:G74" si="9">SUM(E49-D49)/D49</f>
        <v>0.30621087566194971</v>
      </c>
      <c r="H49" s="5">
        <f t="shared" ref="H49:H74" si="10">SUM(E49-C49)</f>
        <v>0.15101841153876949</v>
      </c>
      <c r="I49" s="5">
        <f t="shared" ref="I49:I74" si="11">SUM(E49-C49)/C49</f>
        <v>1.918060201782154</v>
      </c>
    </row>
    <row r="50" spans="1:9" x14ac:dyDescent="0.25">
      <c r="A50" s="22" t="s">
        <v>176</v>
      </c>
      <c r="B50" t="s">
        <v>177</v>
      </c>
      <c r="C50" s="13">
        <v>0.31631252402130344</v>
      </c>
      <c r="D50" s="13">
        <v>8.1213764727884802E-2</v>
      </c>
      <c r="E50" s="13">
        <v>4.3516308671439935E-2</v>
      </c>
      <c r="F50" s="5">
        <f t="shared" si="8"/>
        <v>-3.7697456056444867E-2</v>
      </c>
      <c r="G50" s="5">
        <f t="shared" si="9"/>
        <v>-0.46417569955972526</v>
      </c>
      <c r="H50" s="5">
        <f t="shared" si="10"/>
        <v>-0.27279621534986354</v>
      </c>
      <c r="I50" s="5">
        <f t="shared" si="11"/>
        <v>-0.86242622290697191</v>
      </c>
    </row>
    <row r="51" spans="1:9" x14ac:dyDescent="0.25">
      <c r="A51" s="22" t="s">
        <v>176</v>
      </c>
      <c r="B51" t="s">
        <v>163</v>
      </c>
      <c r="C51" s="13">
        <v>1.6801185966068194E-2</v>
      </c>
      <c r="D51" s="13">
        <v>3.8058724518421544E-2</v>
      </c>
      <c r="E51" s="13">
        <v>4.7295147175815434E-2</v>
      </c>
      <c r="F51" s="5">
        <f t="shared" si="8"/>
        <v>9.2364226573938904E-3</v>
      </c>
      <c r="G51" s="5">
        <f t="shared" si="9"/>
        <v>0.24268870736651171</v>
      </c>
      <c r="H51" s="5">
        <f t="shared" si="10"/>
        <v>3.049396120974724E-2</v>
      </c>
      <c r="I51" s="5">
        <f t="shared" si="11"/>
        <v>1.8149886127879951</v>
      </c>
    </row>
    <row r="52" spans="1:9" x14ac:dyDescent="0.25">
      <c r="A52" s="22" t="s">
        <v>176</v>
      </c>
      <c r="B52" t="s">
        <v>166</v>
      </c>
      <c r="C52" s="13">
        <v>1.3232306594190963E-2</v>
      </c>
      <c r="D52" s="13">
        <v>1.4353843276603703E-2</v>
      </c>
      <c r="E52" s="13">
        <v>2.0604614160700079E-2</v>
      </c>
      <c r="F52" s="5">
        <f t="shared" si="8"/>
        <v>6.2507708840963752E-3</v>
      </c>
      <c r="G52" s="5">
        <f t="shared" si="9"/>
        <v>0.43547715853111812</v>
      </c>
      <c r="H52" s="5">
        <f t="shared" si="10"/>
        <v>7.3723075665091155E-3</v>
      </c>
      <c r="I52" s="5">
        <f t="shared" si="11"/>
        <v>0.5571445548084254</v>
      </c>
    </row>
    <row r="53" spans="1:9" x14ac:dyDescent="0.25">
      <c r="A53" s="22" t="s">
        <v>176</v>
      </c>
      <c r="B53" t="s">
        <v>164</v>
      </c>
      <c r="C53" s="13">
        <v>1.0487014769670016E-2</v>
      </c>
      <c r="D53" s="13">
        <v>2.5434823265382458E-2</v>
      </c>
      <c r="E53" s="13">
        <v>3.1424025457438345E-2</v>
      </c>
      <c r="F53" s="5">
        <f t="shared" si="8"/>
        <v>5.9892021920558876E-3</v>
      </c>
      <c r="G53" s="5">
        <f t="shared" si="9"/>
        <v>0.23547253030090318</v>
      </c>
      <c r="H53" s="5">
        <f t="shared" si="10"/>
        <v>2.0937010687768327E-2</v>
      </c>
      <c r="I53" s="5">
        <f t="shared" si="11"/>
        <v>1.9964700296142646</v>
      </c>
    </row>
    <row r="54" spans="1:9" x14ac:dyDescent="0.25">
      <c r="A54" s="22" t="s">
        <v>176</v>
      </c>
      <c r="B54" t="s">
        <v>161</v>
      </c>
      <c r="C54" s="13">
        <v>7.2475704167352991E-3</v>
      </c>
      <c r="D54" s="13">
        <v>2.029175238451468E-2</v>
      </c>
      <c r="E54" s="13">
        <v>5.1471758154335717E-2</v>
      </c>
      <c r="F54" s="5">
        <f t="shared" si="8"/>
        <v>3.1180005769821037E-2</v>
      </c>
      <c r="G54" s="5">
        <f t="shared" si="9"/>
        <v>1.5365851691357888</v>
      </c>
      <c r="H54" s="5">
        <f t="shared" si="10"/>
        <v>4.4224187737600416E-2</v>
      </c>
      <c r="I54" s="5">
        <f t="shared" si="11"/>
        <v>6.1019328126130024</v>
      </c>
    </row>
    <row r="55" spans="1:9" x14ac:dyDescent="0.25">
      <c r="A55" s="22" t="s">
        <v>176</v>
      </c>
      <c r="B55" t="s">
        <v>170</v>
      </c>
      <c r="C55" s="13">
        <v>3.4041618624059736E-3</v>
      </c>
      <c r="D55" s="13">
        <v>6.405461006171685E-3</v>
      </c>
      <c r="E55" s="13">
        <v>8.3929992044550518E-3</v>
      </c>
      <c r="F55" s="5">
        <f t="shared" si="8"/>
        <v>1.9875381982833668E-3</v>
      </c>
      <c r="G55" s="5">
        <f t="shared" si="9"/>
        <v>0.31028808018163978</v>
      </c>
      <c r="H55" s="5">
        <f t="shared" si="10"/>
        <v>4.9888373420490777E-3</v>
      </c>
      <c r="I55" s="5">
        <f t="shared" si="11"/>
        <v>1.4655112017861267</v>
      </c>
    </row>
    <row r="56" spans="1:9" x14ac:dyDescent="0.25">
      <c r="A56" s="22" t="s">
        <v>176</v>
      </c>
      <c r="B56" t="s">
        <v>156</v>
      </c>
      <c r="C56" s="13">
        <v>3.9806731455553725E-2</v>
      </c>
      <c r="D56" s="13">
        <v>9.0284271554142509E-2</v>
      </c>
      <c r="E56" s="13">
        <v>0.11845664280031822</v>
      </c>
      <c r="F56" s="5">
        <f t="shared" si="8"/>
        <v>2.8172371246175706E-2</v>
      </c>
      <c r="G56" s="5">
        <f t="shared" si="9"/>
        <v>0.31204074376654894</v>
      </c>
      <c r="H56" s="5">
        <f t="shared" si="10"/>
        <v>7.8649911344764484E-2</v>
      </c>
      <c r="I56" s="5">
        <f t="shared" si="11"/>
        <v>1.9757942556168215</v>
      </c>
    </row>
    <row r="57" spans="1:9" x14ac:dyDescent="0.25">
      <c r="A57" s="22" t="s">
        <v>176</v>
      </c>
      <c r="B57" t="s">
        <v>173</v>
      </c>
      <c r="C57" s="13">
        <v>1.5922692582221491E-3</v>
      </c>
      <c r="D57" s="13">
        <v>2.8988217692163831E-3</v>
      </c>
      <c r="E57" s="13">
        <v>4.0970564836913283E-3</v>
      </c>
      <c r="F57" s="5">
        <f t="shared" si="8"/>
        <v>1.1982347144749452E-3</v>
      </c>
      <c r="G57" s="5">
        <f t="shared" si="9"/>
        <v>0.41335232376113107</v>
      </c>
      <c r="H57" s="5">
        <f t="shared" si="10"/>
        <v>2.5047872254691794E-3</v>
      </c>
      <c r="I57" s="5">
        <f t="shared" si="11"/>
        <v>1.5730927495679368</v>
      </c>
    </row>
    <row r="58" spans="1:9" x14ac:dyDescent="0.25">
      <c r="A58" s="22" t="s">
        <v>176</v>
      </c>
      <c r="B58" t="s">
        <v>154</v>
      </c>
      <c r="C58" s="13">
        <v>6.3800582001866793E-2</v>
      </c>
      <c r="D58" s="13">
        <v>0.13979801757995136</v>
      </c>
      <c r="E58" s="13">
        <v>0.16575178997613366</v>
      </c>
      <c r="F58" s="5">
        <f t="shared" si="8"/>
        <v>2.5953772396182295E-2</v>
      </c>
      <c r="G58" s="5">
        <f t="shared" si="9"/>
        <v>0.1856519344513535</v>
      </c>
      <c r="H58" s="5">
        <f t="shared" si="10"/>
        <v>0.10195120797426686</v>
      </c>
      <c r="I58" s="5">
        <f t="shared" si="11"/>
        <v>1.597966739100966</v>
      </c>
    </row>
    <row r="59" spans="1:9" x14ac:dyDescent="0.25">
      <c r="A59" s="22" t="s">
        <v>176</v>
      </c>
      <c r="B59" t="s">
        <v>174</v>
      </c>
      <c r="C59" s="13">
        <v>1.5922692582221491E-3</v>
      </c>
      <c r="D59" s="13">
        <v>2.7118010099121004E-3</v>
      </c>
      <c r="E59" s="13">
        <v>3.5799522673031028E-3</v>
      </c>
      <c r="F59" s="5">
        <f t="shared" si="8"/>
        <v>8.6815125739100234E-4</v>
      </c>
      <c r="G59" s="5">
        <f t="shared" si="9"/>
        <v>0.3201382602254958</v>
      </c>
      <c r="H59" s="5">
        <f t="shared" si="10"/>
        <v>1.9876830090809535E-3</v>
      </c>
      <c r="I59" s="5">
        <f t="shared" si="11"/>
        <v>1.2483334704962554</v>
      </c>
    </row>
    <row r="60" spans="1:9" x14ac:dyDescent="0.25">
      <c r="A60" s="22" t="s">
        <v>176</v>
      </c>
      <c r="B60" t="s">
        <v>153</v>
      </c>
      <c r="C60" s="13">
        <v>0.14802613517816943</v>
      </c>
      <c r="D60" s="13">
        <v>0.15677015148681503</v>
      </c>
      <c r="E60" s="13">
        <v>0.16945107398568018</v>
      </c>
      <c r="F60" s="5">
        <f t="shared" si="8"/>
        <v>1.2680922498865155E-2</v>
      </c>
      <c r="G60" s="5">
        <f t="shared" si="9"/>
        <v>8.088862821524842E-2</v>
      </c>
      <c r="H60" s="5">
        <f t="shared" si="10"/>
        <v>2.1424938807510757E-2</v>
      </c>
      <c r="I60" s="5">
        <f t="shared" si="11"/>
        <v>0.14473754098708955</v>
      </c>
    </row>
    <row r="61" spans="1:9" x14ac:dyDescent="0.25">
      <c r="A61" s="22" t="s">
        <v>176</v>
      </c>
      <c r="B61" t="s">
        <v>168</v>
      </c>
      <c r="C61" s="13">
        <v>9.9818810739581612E-2</v>
      </c>
      <c r="D61" s="13">
        <v>2.7819337946512063E-2</v>
      </c>
      <c r="E61" s="13">
        <v>1.2370723945902943E-2</v>
      </c>
      <c r="F61" s="5">
        <f t="shared" si="8"/>
        <v>-1.544861400060912E-2</v>
      </c>
      <c r="G61" s="5">
        <f t="shared" si="9"/>
        <v>-0.55531925419332417</v>
      </c>
      <c r="H61" s="5">
        <f t="shared" si="10"/>
        <v>-8.7448086793678673E-2</v>
      </c>
      <c r="I61" s="5">
        <f t="shared" si="11"/>
        <v>-0.87606820944624297</v>
      </c>
    </row>
    <row r="62" spans="1:9" x14ac:dyDescent="0.25">
      <c r="A62" s="22" t="s">
        <v>176</v>
      </c>
      <c r="B62" t="s">
        <v>151</v>
      </c>
      <c r="C62" s="13">
        <v>6.0725855158403341E-2</v>
      </c>
      <c r="D62" s="13">
        <v>0.14129418365438565</v>
      </c>
      <c r="E62" s="13">
        <v>0.18448687350835322</v>
      </c>
      <c r="F62" s="5">
        <f t="shared" si="8"/>
        <v>4.319268985396757E-2</v>
      </c>
      <c r="G62" s="5">
        <f t="shared" si="9"/>
        <v>0.30569333242774926</v>
      </c>
      <c r="H62" s="5">
        <f t="shared" si="10"/>
        <v>0.12376101834994988</v>
      </c>
      <c r="I62" s="5">
        <f t="shared" si="11"/>
        <v>2.0380284151967785</v>
      </c>
    </row>
    <row r="63" spans="1:9" x14ac:dyDescent="0.25">
      <c r="A63" s="22" t="s">
        <v>176</v>
      </c>
      <c r="B63" t="s">
        <v>53</v>
      </c>
      <c r="C63" s="13">
        <v>0.14346895074946467</v>
      </c>
      <c r="D63" s="13">
        <v>0.10903310267439686</v>
      </c>
      <c r="E63" s="13">
        <v>0.11738265712012728</v>
      </c>
      <c r="F63" s="5">
        <f t="shared" si="8"/>
        <v>8.3495544457304199E-3</v>
      </c>
      <c r="G63" s="5">
        <f t="shared" si="9"/>
        <v>7.6578160585455496E-2</v>
      </c>
      <c r="H63" s="5">
        <f t="shared" si="10"/>
        <v>-2.6086293629337384E-2</v>
      </c>
      <c r="I63" s="5">
        <f t="shared" si="11"/>
        <v>-0.18182536007314265</v>
      </c>
    </row>
    <row r="64" spans="1:9" x14ac:dyDescent="0.25">
      <c r="A64" s="22" t="s">
        <v>176</v>
      </c>
      <c r="B64" t="s">
        <v>171</v>
      </c>
      <c r="C64" s="13">
        <v>2.6354801515401085E-3</v>
      </c>
      <c r="D64" s="13">
        <v>5.0028053113895642E-3</v>
      </c>
      <c r="E64" s="13">
        <v>5.8074781225139222E-3</v>
      </c>
      <c r="F64" s="5">
        <f t="shared" si="8"/>
        <v>8.0467281112435798E-4</v>
      </c>
      <c r="G64" s="5">
        <f t="shared" si="9"/>
        <v>0.16084431854511932</v>
      </c>
      <c r="H64" s="5">
        <f t="shared" si="10"/>
        <v>3.1719979709738137E-3</v>
      </c>
      <c r="I64" s="5">
        <f t="shared" si="11"/>
        <v>1.2035749801113764</v>
      </c>
    </row>
    <row r="65" spans="1:9" x14ac:dyDescent="0.25">
      <c r="A65" s="22" t="s">
        <v>176</v>
      </c>
      <c r="B65" t="s">
        <v>167</v>
      </c>
      <c r="C65" s="13">
        <v>9.0594630209191243E-3</v>
      </c>
      <c r="D65" s="13">
        <v>1.5756498971385823E-2</v>
      </c>
      <c r="E65" s="13">
        <v>1.9053301511535402E-2</v>
      </c>
      <c r="F65" s="5">
        <f t="shared" si="8"/>
        <v>3.2968025401495793E-3</v>
      </c>
      <c r="G65" s="5">
        <f t="shared" si="9"/>
        <v>0.2092344591356653</v>
      </c>
      <c r="H65" s="5">
        <f t="shared" si="10"/>
        <v>9.9938384906162782E-3</v>
      </c>
      <c r="I65" s="5">
        <f t="shared" si="11"/>
        <v>1.1031380632096621</v>
      </c>
    </row>
    <row r="66" spans="1:9" x14ac:dyDescent="0.25">
      <c r="A66" s="22" t="s">
        <v>176</v>
      </c>
      <c r="B66" t="s">
        <v>152</v>
      </c>
      <c r="C66" s="13">
        <v>0.19859441058584529</v>
      </c>
      <c r="D66" s="13">
        <v>0.17991397045072002</v>
      </c>
      <c r="E66" s="13">
        <v>0.17673031026252983</v>
      </c>
      <c r="F66" s="5">
        <f t="shared" si="8"/>
        <v>-3.1836601881901905E-3</v>
      </c>
      <c r="G66" s="5">
        <f t="shared" si="9"/>
        <v>-1.7695458447248388E-2</v>
      </c>
      <c r="H66" s="5">
        <f t="shared" si="10"/>
        <v>-2.1864100323315455E-2</v>
      </c>
      <c r="I66" s="5">
        <f t="shared" si="11"/>
        <v>-0.11009423809470399</v>
      </c>
    </row>
    <row r="67" spans="1:9" x14ac:dyDescent="0.25">
      <c r="A67" s="22" t="s">
        <v>176</v>
      </c>
      <c r="B67" t="s">
        <v>162</v>
      </c>
      <c r="C67" s="13">
        <v>0.13413495854609345</v>
      </c>
      <c r="D67" s="13">
        <v>5.8677763231718721E-2</v>
      </c>
      <c r="E67" s="13">
        <v>4.9522673031026254E-2</v>
      </c>
      <c r="F67" s="5">
        <f t="shared" si="8"/>
        <v>-9.1550902006924673E-3</v>
      </c>
      <c r="G67" s="5">
        <f t="shared" si="9"/>
        <v>-0.15602316271905217</v>
      </c>
      <c r="H67" s="5">
        <f t="shared" si="10"/>
        <v>-8.4612285515067193E-2</v>
      </c>
      <c r="I67" s="5">
        <f t="shared" si="11"/>
        <v>-0.63079965455829667</v>
      </c>
    </row>
    <row r="68" spans="1:9" x14ac:dyDescent="0.25">
      <c r="A68" s="22" t="s">
        <v>176</v>
      </c>
      <c r="B68" t="s">
        <v>172</v>
      </c>
      <c r="C68" s="13">
        <v>5.7102069950035689E-3</v>
      </c>
      <c r="D68" s="13">
        <v>3.0858425285206657E-3</v>
      </c>
      <c r="E68" s="13">
        <v>4.2163882259347654E-3</v>
      </c>
      <c r="F68" s="5">
        <f t="shared" si="8"/>
        <v>1.1305456974140997E-3</v>
      </c>
      <c r="G68" s="5">
        <f t="shared" si="9"/>
        <v>0.36636532388322374</v>
      </c>
      <c r="H68" s="5">
        <f t="shared" si="10"/>
        <v>-1.4938187690688035E-3</v>
      </c>
      <c r="I68" s="5">
        <f t="shared" si="11"/>
        <v>-0.2616050119331742</v>
      </c>
    </row>
    <row r="69" spans="1:9" x14ac:dyDescent="0.25">
      <c r="A69" s="22" t="s">
        <v>176</v>
      </c>
      <c r="B69" t="s">
        <v>158</v>
      </c>
      <c r="C69" s="13">
        <v>4.326579915445012E-2</v>
      </c>
      <c r="D69" s="13">
        <v>9.4679259397793161E-2</v>
      </c>
      <c r="E69" s="13">
        <v>0.1165871121718377</v>
      </c>
      <c r="F69" s="5">
        <f t="shared" si="8"/>
        <v>2.1907852774044542E-2</v>
      </c>
      <c r="G69" s="5">
        <f t="shared" si="9"/>
        <v>0.23139020006482205</v>
      </c>
      <c r="H69" s="5">
        <f t="shared" si="10"/>
        <v>7.332131301738759E-2</v>
      </c>
      <c r="I69" s="5">
        <f t="shared" si="11"/>
        <v>1.6946714136874113</v>
      </c>
    </row>
    <row r="70" spans="1:9" x14ac:dyDescent="0.25">
      <c r="A70" s="22" t="s">
        <v>176</v>
      </c>
      <c r="B70" t="s">
        <v>159</v>
      </c>
      <c r="C70" s="13">
        <v>3.1241420963048373E-2</v>
      </c>
      <c r="D70" s="13">
        <v>7.1862726762670651E-2</v>
      </c>
      <c r="E70" s="13">
        <v>8.357199681782021E-2</v>
      </c>
      <c r="F70" s="5">
        <f t="shared" si="8"/>
        <v>1.1709270055149559E-2</v>
      </c>
      <c r="G70" s="5">
        <f t="shared" si="9"/>
        <v>0.16293940659696735</v>
      </c>
      <c r="H70" s="5">
        <f t="shared" si="10"/>
        <v>5.2330575854771841E-2</v>
      </c>
      <c r="I70" s="5">
        <f t="shared" si="11"/>
        <v>1.6750382742407022</v>
      </c>
    </row>
    <row r="71" spans="1:9" x14ac:dyDescent="0.25">
      <c r="A71" s="22" t="s">
        <v>176</v>
      </c>
      <c r="B71" t="s">
        <v>157</v>
      </c>
      <c r="C71" s="13">
        <v>3.5249547026848953E-2</v>
      </c>
      <c r="D71" s="13">
        <v>8.4393117636057599E-2</v>
      </c>
      <c r="E71" s="13">
        <v>0.11738265712012728</v>
      </c>
      <c r="F71" s="5">
        <f t="shared" si="8"/>
        <v>3.2989539484069685E-2</v>
      </c>
      <c r="G71" s="5">
        <f t="shared" si="9"/>
        <v>0.39090319694475484</v>
      </c>
      <c r="H71" s="5">
        <f t="shared" si="10"/>
        <v>8.2133110093278339E-2</v>
      </c>
      <c r="I71" s="5">
        <f t="shared" si="11"/>
        <v>2.3300472494219289</v>
      </c>
    </row>
    <row r="72" spans="1:9" x14ac:dyDescent="0.25">
      <c r="A72" s="22" t="s">
        <v>176</v>
      </c>
      <c r="B72" t="s">
        <v>169</v>
      </c>
      <c r="C72" s="13">
        <v>4.0630319002910005E-3</v>
      </c>
      <c r="D72" s="13">
        <v>8.3691789788666541E-3</v>
      </c>
      <c r="E72" s="13">
        <v>9.3874303898170246E-3</v>
      </c>
      <c r="F72" s="5">
        <f t="shared" si="8"/>
        <v>1.0182514109503705E-3</v>
      </c>
      <c r="G72" s="5">
        <f t="shared" si="9"/>
        <v>0.12166682222014819</v>
      </c>
      <c r="H72" s="5">
        <f t="shared" si="10"/>
        <v>5.324398489526024E-3</v>
      </c>
      <c r="I72" s="5">
        <f t="shared" si="11"/>
        <v>1.3104495904018578</v>
      </c>
    </row>
    <row r="73" spans="1:9" x14ac:dyDescent="0.25">
      <c r="A73" s="22" t="s">
        <v>176</v>
      </c>
      <c r="B73" t="s">
        <v>155</v>
      </c>
      <c r="C73" s="13">
        <v>8.4225553176302648E-2</v>
      </c>
      <c r="D73" s="13">
        <v>0.13432766037030111</v>
      </c>
      <c r="E73" s="13">
        <v>0.1645186953062848</v>
      </c>
      <c r="F73" s="5">
        <f t="shared" si="8"/>
        <v>3.0191034935983685E-2</v>
      </c>
      <c r="G73" s="5">
        <f t="shared" si="9"/>
        <v>0.22475664991674871</v>
      </c>
      <c r="H73" s="5">
        <f t="shared" si="10"/>
        <v>8.0293142129982148E-2</v>
      </c>
      <c r="I73" s="5">
        <f t="shared" si="11"/>
        <v>0.95331095020427947</v>
      </c>
    </row>
    <row r="74" spans="1:9" x14ac:dyDescent="0.25">
      <c r="A74" s="22" t="s">
        <v>176</v>
      </c>
      <c r="B74" t="s">
        <v>160</v>
      </c>
      <c r="C74" s="13">
        <v>2.1193652885301707E-2</v>
      </c>
      <c r="D74" s="13">
        <v>4.9981297924069572E-2</v>
      </c>
      <c r="E74" s="13">
        <v>6.3365155131264922E-2</v>
      </c>
      <c r="F74" s="5">
        <f t="shared" si="8"/>
        <v>1.338385720719535E-2</v>
      </c>
      <c r="G74" s="5">
        <f t="shared" si="9"/>
        <v>0.2677773039733341</v>
      </c>
      <c r="H74" s="5">
        <f t="shared" si="10"/>
        <v>4.2171502245963215E-2</v>
      </c>
      <c r="I74" s="5">
        <f t="shared" si="11"/>
        <v>1.9898175399112126</v>
      </c>
    </row>
  </sheetData>
  <sortState xmlns:xlrd2="http://schemas.microsoft.com/office/spreadsheetml/2017/richdata2" ref="I5:J30">
    <sortCondition ref="I5:I30"/>
  </sortState>
  <conditionalFormatting sqref="F5:I7">
    <cfRule type="cellIs" dxfId="175" priority="86" operator="lessThan">
      <formula>0</formula>
    </cfRule>
    <cfRule type="cellIs" dxfId="174" priority="88" operator="greaterThan">
      <formula>0</formula>
    </cfRule>
  </conditionalFormatting>
  <conditionalFormatting sqref="F13:I15">
    <cfRule type="cellIs" dxfId="173" priority="3" operator="lessThan">
      <formula>0</formula>
    </cfRule>
    <cfRule type="cellIs" dxfId="172" priority="4" operator="greaterThan">
      <formula>0</formula>
    </cfRule>
  </conditionalFormatting>
  <conditionalFormatting sqref="F19:I45">
    <cfRule type="cellIs" dxfId="171" priority="5" operator="lessThan">
      <formula>0</formula>
    </cfRule>
    <cfRule type="cellIs" dxfId="170" priority="7" operator="greaterThan">
      <formula>0</formula>
    </cfRule>
  </conditionalFormatting>
  <conditionalFormatting sqref="F48:I74">
    <cfRule type="cellIs" dxfId="169" priority="1" operator="lessThan">
      <formula>0</formula>
    </cfRule>
    <cfRule type="cellIs" dxfId="168" priority="2" operator="greaterThan">
      <formula>0</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379B8-9366-49D3-BFE2-EEF77858D9C8}">
  <dimension ref="A1:N61"/>
  <sheetViews>
    <sheetView topLeftCell="A39" zoomScaleNormal="100" workbookViewId="0">
      <selection activeCell="A11" sqref="A11"/>
    </sheetView>
  </sheetViews>
  <sheetFormatPr defaultRowHeight="15" x14ac:dyDescent="0.25"/>
  <cols>
    <col min="2" max="2" width="12.28515625" bestFit="1" customWidth="1"/>
    <col min="3" max="6" width="13.7109375" bestFit="1" customWidth="1"/>
    <col min="7" max="7" width="20.5703125" customWidth="1"/>
    <col min="8" max="8" width="21.28515625" customWidth="1"/>
    <col min="9" max="9" width="20.140625" customWidth="1"/>
    <col min="10" max="10" width="21.42578125" customWidth="1"/>
    <col min="11" max="11" width="20.7109375" customWidth="1"/>
    <col min="12" max="12" width="44" customWidth="1"/>
  </cols>
  <sheetData>
    <row r="1" spans="1:14" ht="21" x14ac:dyDescent="0.35">
      <c r="A1" s="87" t="s">
        <v>178</v>
      </c>
      <c r="B1" s="86"/>
      <c r="C1" s="86"/>
      <c r="D1" s="86"/>
      <c r="E1" s="86"/>
      <c r="F1" s="86"/>
      <c r="G1" s="86"/>
      <c r="H1" s="86"/>
      <c r="I1" s="86"/>
      <c r="J1" s="86"/>
      <c r="K1" s="86"/>
    </row>
    <row r="2" spans="1:14" x14ac:dyDescent="0.25">
      <c r="A2" s="15" t="s">
        <v>179</v>
      </c>
      <c r="N2" s="15"/>
    </row>
    <row r="4" spans="1:14" ht="18.75" x14ac:dyDescent="0.3">
      <c r="A4" s="46" t="s">
        <v>180</v>
      </c>
    </row>
    <row r="6" spans="1:14" x14ac:dyDescent="0.25">
      <c r="A6" s="7" t="s">
        <v>181</v>
      </c>
      <c r="B6" s="11"/>
      <c r="C6" s="11"/>
      <c r="D6" s="11"/>
      <c r="E6" s="11"/>
      <c r="F6" s="11"/>
      <c r="G6" s="11"/>
      <c r="H6" s="19"/>
      <c r="I6" s="19"/>
      <c r="J6" s="19"/>
      <c r="K6" s="19"/>
    </row>
    <row r="7" spans="1:14" x14ac:dyDescent="0.25">
      <c r="A7" s="1" t="s">
        <v>38</v>
      </c>
      <c r="B7" s="1" t="s">
        <v>182</v>
      </c>
      <c r="C7" s="1" t="s">
        <v>183</v>
      </c>
      <c r="D7" s="1">
        <v>2021</v>
      </c>
      <c r="E7" s="1">
        <v>2022</v>
      </c>
      <c r="F7" s="1">
        <v>2023</v>
      </c>
      <c r="G7" s="1">
        <v>2024</v>
      </c>
      <c r="H7" s="1" t="s">
        <v>184</v>
      </c>
      <c r="I7" s="1" t="s">
        <v>66</v>
      </c>
      <c r="J7" s="1" t="s">
        <v>185</v>
      </c>
      <c r="K7" s="1" t="s">
        <v>68</v>
      </c>
    </row>
    <row r="8" spans="1:14" x14ac:dyDescent="0.25">
      <c r="A8">
        <v>1.1000000000000001</v>
      </c>
      <c r="B8" t="s">
        <v>186</v>
      </c>
      <c r="C8" t="s">
        <v>187</v>
      </c>
      <c r="D8" s="2">
        <v>425.99</v>
      </c>
      <c r="E8" s="2">
        <v>490.5</v>
      </c>
      <c r="F8" s="2">
        <v>525.70000000000005</v>
      </c>
      <c r="G8" s="2">
        <v>600.48</v>
      </c>
      <c r="H8" s="23">
        <f>SUM(G8-F8)</f>
        <v>74.779999999999973</v>
      </c>
      <c r="I8" s="12">
        <f>SUM(G8-F8)/F8</f>
        <v>0.14224843066387668</v>
      </c>
      <c r="J8" s="23">
        <f>SUM(G8-D8)</f>
        <v>174.49</v>
      </c>
      <c r="K8" s="12">
        <f>SUM(G8-D8)/D8</f>
        <v>0.4096105542383624</v>
      </c>
    </row>
    <row r="9" spans="1:14" x14ac:dyDescent="0.25">
      <c r="A9">
        <v>1.1000000000000001</v>
      </c>
      <c r="B9" t="s">
        <v>188</v>
      </c>
      <c r="C9" t="s">
        <v>187</v>
      </c>
      <c r="D9" s="2">
        <v>619.55999999999995</v>
      </c>
      <c r="E9" s="2">
        <v>682.47</v>
      </c>
      <c r="F9" s="2">
        <v>741.32</v>
      </c>
      <c r="G9" s="2">
        <v>765.32</v>
      </c>
      <c r="H9" s="23">
        <f>SUM(G9-F9)</f>
        <v>24</v>
      </c>
      <c r="I9" s="12">
        <f>SUM(G9-F9)/F9</f>
        <v>3.2374682997895643E-2</v>
      </c>
      <c r="J9" s="23">
        <f>SUM(G9-D9)</f>
        <v>145.7600000000001</v>
      </c>
      <c r="K9" s="12">
        <f>SUM(G9-D9)/D9</f>
        <v>0.2352637355542645</v>
      </c>
    </row>
    <row r="10" spans="1:14" x14ac:dyDescent="0.25">
      <c r="A10" s="20"/>
      <c r="B10" s="20" t="s">
        <v>189</v>
      </c>
      <c r="C10" s="20"/>
      <c r="D10" s="21">
        <f>D9-D8</f>
        <v>193.56999999999994</v>
      </c>
      <c r="E10" s="21">
        <f t="shared" ref="E10:G10" si="0">E9-E8</f>
        <v>191.97000000000003</v>
      </c>
      <c r="F10" s="21">
        <f t="shared" si="0"/>
        <v>215.62</v>
      </c>
      <c r="G10" s="21">
        <f t="shared" si="0"/>
        <v>164.84000000000003</v>
      </c>
    </row>
    <row r="11" spans="1:14" x14ac:dyDescent="0.25">
      <c r="A11" s="15" t="s">
        <v>190</v>
      </c>
    </row>
    <row r="13" spans="1:14" x14ac:dyDescent="0.25">
      <c r="A13" s="7" t="s">
        <v>191</v>
      </c>
      <c r="B13" s="19"/>
      <c r="C13" s="19"/>
      <c r="D13" s="11"/>
      <c r="E13" s="11"/>
      <c r="F13" s="11"/>
      <c r="G13" s="11"/>
      <c r="H13" s="19"/>
      <c r="I13" s="19"/>
      <c r="J13" s="19"/>
      <c r="K13" s="19"/>
    </row>
    <row r="14" spans="1:14" x14ac:dyDescent="0.25">
      <c r="A14" s="1" t="s">
        <v>38</v>
      </c>
      <c r="B14" s="1" t="s">
        <v>192</v>
      </c>
      <c r="C14" s="1" t="s">
        <v>193</v>
      </c>
      <c r="D14" s="1">
        <v>2021</v>
      </c>
      <c r="E14" s="1">
        <v>2022</v>
      </c>
      <c r="F14" s="1">
        <v>2023</v>
      </c>
      <c r="G14" s="1">
        <v>2024</v>
      </c>
      <c r="H14" s="1" t="s">
        <v>74</v>
      </c>
      <c r="I14" s="1" t="s">
        <v>66</v>
      </c>
      <c r="J14" s="1" t="s">
        <v>75</v>
      </c>
      <c r="K14" s="1" t="s">
        <v>68</v>
      </c>
    </row>
    <row r="15" spans="1:14" x14ac:dyDescent="0.25">
      <c r="A15">
        <v>14.1</v>
      </c>
      <c r="B15" t="s">
        <v>183</v>
      </c>
      <c r="C15" t="s">
        <v>194</v>
      </c>
      <c r="D15" s="3">
        <v>1.0589999999999999</v>
      </c>
      <c r="E15" s="3">
        <v>1.0429999999999999</v>
      </c>
      <c r="F15" s="3">
        <v>1.0599000000000001</v>
      </c>
      <c r="G15" s="5">
        <v>1.0530999999999999</v>
      </c>
      <c r="H15" s="5">
        <f>SUM(G15-F15)</f>
        <v>-6.8000000000001393E-3</v>
      </c>
      <c r="I15" s="5">
        <f>SUM(G15-F15)/F15</f>
        <v>-6.41569959430148E-3</v>
      </c>
      <c r="J15" s="5">
        <f>SUM(G15-D15)</f>
        <v>-5.9000000000000163E-3</v>
      </c>
      <c r="K15" s="5">
        <f>SUM(G15-D15)/D15</f>
        <v>-5.5712936732766919E-3</v>
      </c>
    </row>
    <row r="17" spans="1:11" ht="18.75" x14ac:dyDescent="0.3">
      <c r="A17" s="46" t="s">
        <v>195</v>
      </c>
    </row>
    <row r="19" spans="1:11" x14ac:dyDescent="0.25">
      <c r="A19" s="7" t="s">
        <v>196</v>
      </c>
      <c r="B19" s="7"/>
      <c r="C19" s="7"/>
      <c r="D19" s="7"/>
      <c r="E19" s="7"/>
      <c r="F19" s="7"/>
      <c r="G19" s="19"/>
      <c r="H19" s="19"/>
      <c r="I19" s="19"/>
      <c r="J19" s="19"/>
      <c r="K19" s="19"/>
    </row>
    <row r="20" spans="1:11" x14ac:dyDescent="0.25">
      <c r="B20" s="1" t="s">
        <v>197</v>
      </c>
      <c r="C20" s="1" t="s">
        <v>192</v>
      </c>
      <c r="D20" s="1">
        <v>2021</v>
      </c>
      <c r="E20" s="1">
        <v>2022</v>
      </c>
      <c r="F20" s="1">
        <v>2023</v>
      </c>
      <c r="G20" s="1">
        <v>2024</v>
      </c>
      <c r="H20" s="1" t="s">
        <v>74</v>
      </c>
      <c r="I20" s="1" t="s">
        <v>66</v>
      </c>
      <c r="J20" s="1" t="s">
        <v>75</v>
      </c>
      <c r="K20" s="1" t="s">
        <v>68</v>
      </c>
    </row>
    <row r="21" spans="1:11" x14ac:dyDescent="0.25">
      <c r="A21">
        <v>4.0999999999999996</v>
      </c>
      <c r="B21" t="s">
        <v>198</v>
      </c>
      <c r="C21" t="s">
        <v>183</v>
      </c>
      <c r="D21" s="3">
        <v>0.36120000000000002</v>
      </c>
      <c r="E21" s="3">
        <v>0.35399999999999998</v>
      </c>
      <c r="F21" s="3">
        <v>0.35780000000000001</v>
      </c>
      <c r="G21" s="5">
        <v>0.36680000000000001</v>
      </c>
      <c r="H21" s="5">
        <f>SUM(G21-F21)</f>
        <v>9.000000000000008E-3</v>
      </c>
      <c r="I21" s="5">
        <f>SUM(G21-F21)/F21</f>
        <v>2.5153717160424839E-2</v>
      </c>
      <c r="J21" s="5">
        <f>SUM(G21-D21)</f>
        <v>5.5999999999999939E-3</v>
      </c>
      <c r="K21" s="5">
        <f>SUM(G21-D21)/D21</f>
        <v>1.550387596899223E-2</v>
      </c>
    </row>
    <row r="23" spans="1:11" x14ac:dyDescent="0.25">
      <c r="A23" s="7" t="s">
        <v>199</v>
      </c>
      <c r="B23" s="11"/>
      <c r="C23" s="11"/>
      <c r="D23" s="11"/>
      <c r="E23" s="11"/>
      <c r="F23" s="11"/>
      <c r="G23" s="11"/>
      <c r="H23" s="19"/>
      <c r="I23" s="19"/>
      <c r="J23" s="19"/>
      <c r="K23" s="19"/>
    </row>
    <row r="24" spans="1:11" x14ac:dyDescent="0.25">
      <c r="A24" s="1" t="s">
        <v>138</v>
      </c>
      <c r="B24" s="1" t="s">
        <v>197</v>
      </c>
      <c r="C24" s="1" t="s">
        <v>73</v>
      </c>
      <c r="D24" s="1">
        <v>2021</v>
      </c>
      <c r="E24" s="1">
        <v>2022</v>
      </c>
      <c r="F24" s="1">
        <v>2023</v>
      </c>
      <c r="G24" s="1">
        <v>2024</v>
      </c>
      <c r="H24" s="1" t="s">
        <v>74</v>
      </c>
      <c r="I24" s="1" t="s">
        <v>66</v>
      </c>
      <c r="J24" s="1" t="s">
        <v>75</v>
      </c>
      <c r="K24" s="1" t="s">
        <v>68</v>
      </c>
    </row>
    <row r="25" spans="1:11" x14ac:dyDescent="0.25">
      <c r="A25">
        <v>5.0999999999999996</v>
      </c>
      <c r="B25" t="s">
        <v>200</v>
      </c>
      <c r="C25" t="s">
        <v>183</v>
      </c>
      <c r="D25" s="3">
        <v>0.20899999999999999</v>
      </c>
      <c r="E25" s="3">
        <v>0.21160000000000001</v>
      </c>
      <c r="F25" s="3">
        <v>0.19620000000000001</v>
      </c>
      <c r="G25" s="3">
        <v>0.189</v>
      </c>
      <c r="H25" s="5">
        <f>SUM(G25-F25)</f>
        <v>-7.2000000000000119E-3</v>
      </c>
      <c r="I25" s="5">
        <f>SUM(G25-F25)/F25</f>
        <v>-3.6697247706422076E-2</v>
      </c>
      <c r="J25" s="5">
        <f>SUM(G25-D25)</f>
        <v>-1.999999999999999E-2</v>
      </c>
      <c r="K25" s="5">
        <f>SUM(G25-D25)/D25</f>
        <v>-9.5693779904306178E-2</v>
      </c>
    </row>
    <row r="27" spans="1:11" x14ac:dyDescent="0.25">
      <c r="A27" s="7" t="s">
        <v>201</v>
      </c>
      <c r="B27" s="11"/>
      <c r="C27" s="11"/>
      <c r="D27" s="11"/>
      <c r="E27" s="11"/>
      <c r="F27" s="11"/>
      <c r="G27" s="19"/>
      <c r="H27" s="19"/>
      <c r="I27" s="19"/>
      <c r="J27" s="19"/>
      <c r="K27" s="19"/>
    </row>
    <row r="28" spans="1:11" x14ac:dyDescent="0.25">
      <c r="A28" t="s">
        <v>38</v>
      </c>
      <c r="B28" s="1" t="s">
        <v>197</v>
      </c>
      <c r="C28" s="1" t="s">
        <v>73</v>
      </c>
      <c r="D28" s="1">
        <v>2021</v>
      </c>
      <c r="E28" s="1">
        <v>2022</v>
      </c>
      <c r="F28" s="1">
        <v>2023</v>
      </c>
      <c r="G28" s="1">
        <v>2024</v>
      </c>
      <c r="H28" s="1" t="s">
        <v>74</v>
      </c>
      <c r="I28" s="1" t="s">
        <v>66</v>
      </c>
      <c r="J28" s="1" t="s">
        <v>75</v>
      </c>
      <c r="K28" s="1" t="s">
        <v>68</v>
      </c>
    </row>
    <row r="29" spans="1:11" x14ac:dyDescent="0.25">
      <c r="A29">
        <v>6.1</v>
      </c>
      <c r="B29" t="s">
        <v>202</v>
      </c>
      <c r="C29" t="s">
        <v>183</v>
      </c>
      <c r="D29" s="3">
        <v>5.5800000000000002E-2</v>
      </c>
      <c r="E29" s="3">
        <v>5.7000000000000002E-2</v>
      </c>
      <c r="F29" s="3">
        <v>5.3400000000000003E-2</v>
      </c>
      <c r="G29" s="3">
        <v>5.1900000000000002E-2</v>
      </c>
      <c r="H29" s="5">
        <f>SUM(G29-F29)</f>
        <v>-1.5000000000000013E-3</v>
      </c>
      <c r="I29" s="5">
        <f>SUM(G29-F29)/F29</f>
        <v>-2.8089887640449462E-2</v>
      </c>
      <c r="J29" s="5">
        <f>SUM(G29-D29)</f>
        <v>-3.9000000000000007E-3</v>
      </c>
      <c r="K29" s="5">
        <f>SUM(G29-D29)/D29</f>
        <v>-6.9892473118279577E-2</v>
      </c>
    </row>
    <row r="31" spans="1:11" x14ac:dyDescent="0.25">
      <c r="A31" s="7" t="s">
        <v>203</v>
      </c>
      <c r="B31" s="11"/>
      <c r="C31" s="11"/>
      <c r="D31" s="11"/>
      <c r="E31" s="11"/>
      <c r="F31" s="11"/>
      <c r="G31" s="19"/>
      <c r="H31" s="19"/>
      <c r="I31" s="19"/>
      <c r="J31" s="19"/>
      <c r="K31" s="19"/>
    </row>
    <row r="32" spans="1:11" x14ac:dyDescent="0.25">
      <c r="A32" t="s">
        <v>38</v>
      </c>
      <c r="B32" s="1" t="s">
        <v>197</v>
      </c>
      <c r="C32" s="1" t="s">
        <v>73</v>
      </c>
      <c r="D32" s="1">
        <v>2021</v>
      </c>
      <c r="E32" s="1">
        <v>2022</v>
      </c>
      <c r="F32" s="1">
        <v>2023</v>
      </c>
      <c r="G32" s="1">
        <v>2024</v>
      </c>
      <c r="H32" s="1" t="s">
        <v>74</v>
      </c>
      <c r="I32" s="1" t="s">
        <v>66</v>
      </c>
      <c r="J32" s="1" t="s">
        <v>75</v>
      </c>
      <c r="K32" s="1" t="s">
        <v>68</v>
      </c>
    </row>
    <row r="33" spans="1:11" x14ac:dyDescent="0.25">
      <c r="A33">
        <v>7.1</v>
      </c>
      <c r="B33" t="s">
        <v>204</v>
      </c>
      <c r="C33" t="s">
        <v>183</v>
      </c>
      <c r="D33" s="3">
        <v>7.0400000000000004E-2</v>
      </c>
      <c r="E33" s="3">
        <v>5.5599999999999997E-2</v>
      </c>
      <c r="F33" s="3">
        <v>6.8599999999999994E-2</v>
      </c>
      <c r="G33" s="3">
        <v>6.9599999999999995E-2</v>
      </c>
      <c r="H33" s="5">
        <f>SUM(G33-F33)</f>
        <v>1.0000000000000009E-3</v>
      </c>
      <c r="I33" s="5">
        <f>SUM(G33-F33)/F33</f>
        <v>1.4577259475218674E-2</v>
      </c>
      <c r="J33" s="5">
        <f>SUM(G33-D33)</f>
        <v>-8.0000000000000904E-4</v>
      </c>
      <c r="K33" s="5">
        <f>SUM(G33-D33)/D33</f>
        <v>-1.1363636363636491E-2</v>
      </c>
    </row>
    <row r="35" spans="1:11" x14ac:dyDescent="0.25">
      <c r="A35" s="7" t="s">
        <v>205</v>
      </c>
      <c r="B35" s="11"/>
      <c r="C35" s="11"/>
      <c r="D35" s="11"/>
      <c r="E35" s="11"/>
      <c r="F35" s="11"/>
      <c r="G35" s="19"/>
      <c r="H35" s="19"/>
      <c r="I35" s="19"/>
      <c r="J35" s="19"/>
      <c r="K35" s="19"/>
    </row>
    <row r="36" spans="1:11" x14ac:dyDescent="0.25">
      <c r="A36" t="s">
        <v>38</v>
      </c>
      <c r="B36" s="1" t="s">
        <v>197</v>
      </c>
      <c r="C36" s="1" t="s">
        <v>73</v>
      </c>
      <c r="D36" s="1">
        <v>2021</v>
      </c>
      <c r="E36" s="1">
        <v>2022</v>
      </c>
      <c r="F36" s="1">
        <v>2023</v>
      </c>
      <c r="G36" s="1">
        <v>2024</v>
      </c>
      <c r="H36" s="1" t="s">
        <v>74</v>
      </c>
      <c r="I36" s="1" t="s">
        <v>66</v>
      </c>
      <c r="J36" s="1" t="s">
        <v>75</v>
      </c>
      <c r="K36" s="1" t="s">
        <v>68</v>
      </c>
    </row>
    <row r="37" spans="1:11" x14ac:dyDescent="0.25">
      <c r="A37">
        <v>8.1</v>
      </c>
      <c r="B37" t="s">
        <v>206</v>
      </c>
      <c r="C37" t="s">
        <v>183</v>
      </c>
      <c r="D37" s="3">
        <v>5.8999999999999999E-3</v>
      </c>
      <c r="E37" s="3">
        <v>5.5999999999999999E-3</v>
      </c>
      <c r="F37" s="3">
        <v>5.0000000000000001E-3</v>
      </c>
      <c r="G37" s="3">
        <v>4.8999999999999998E-3</v>
      </c>
      <c r="H37" s="5">
        <f>SUM(G37-F37)</f>
        <v>-1.0000000000000026E-4</v>
      </c>
      <c r="I37" s="5">
        <f>SUM(G37-F37)/F37</f>
        <v>-2.0000000000000052E-2</v>
      </c>
      <c r="J37" s="5">
        <f>SUM(G37-D37)</f>
        <v>-1E-3</v>
      </c>
      <c r="K37" s="5">
        <f>SUM(G37-D37)/D37</f>
        <v>-0.16949152542372883</v>
      </c>
    </row>
    <row r="39" spans="1:11" x14ac:dyDescent="0.25">
      <c r="A39" s="7" t="s">
        <v>207</v>
      </c>
      <c r="B39" s="11"/>
      <c r="C39" s="11"/>
      <c r="D39" s="11"/>
      <c r="E39" s="11"/>
      <c r="F39" s="11"/>
      <c r="G39" s="19"/>
      <c r="H39" s="19"/>
      <c r="I39" s="19"/>
      <c r="J39" s="19"/>
      <c r="K39" s="19"/>
    </row>
    <row r="40" spans="1:11" x14ac:dyDescent="0.25">
      <c r="A40" t="s">
        <v>38</v>
      </c>
      <c r="B40" s="1" t="s">
        <v>197</v>
      </c>
      <c r="C40" s="1" t="s">
        <v>73</v>
      </c>
      <c r="D40" s="1">
        <v>2021</v>
      </c>
      <c r="E40" s="1">
        <v>2022</v>
      </c>
      <c r="F40" s="1">
        <v>2023</v>
      </c>
      <c r="G40" s="1">
        <v>2024</v>
      </c>
      <c r="H40" s="1" t="s">
        <v>74</v>
      </c>
      <c r="I40" s="1" t="s">
        <v>66</v>
      </c>
      <c r="J40" s="1" t="s">
        <v>75</v>
      </c>
      <c r="K40" s="1" t="s">
        <v>68</v>
      </c>
    </row>
    <row r="41" spans="1:11" x14ac:dyDescent="0.25">
      <c r="A41">
        <v>9.1</v>
      </c>
      <c r="B41" t="s">
        <v>208</v>
      </c>
      <c r="C41" t="s">
        <v>183</v>
      </c>
      <c r="D41" s="3">
        <v>0.16800000000000001</v>
      </c>
      <c r="E41" s="3">
        <v>0.15870000000000001</v>
      </c>
      <c r="F41" s="3">
        <v>0.152</v>
      </c>
      <c r="G41" s="3">
        <v>0.1462</v>
      </c>
      <c r="H41" s="5">
        <f>SUM(G41-F41)</f>
        <v>-5.7999999999999996E-3</v>
      </c>
      <c r="I41" s="5">
        <f>SUM(G41-F41)/F41</f>
        <v>-3.8157894736842106E-2</v>
      </c>
      <c r="J41" s="5">
        <f>SUM(G41-D41)</f>
        <v>-2.1800000000000014E-2</v>
      </c>
      <c r="K41" s="5">
        <f>SUM(G41-D41)/D41</f>
        <v>-0.12976190476190483</v>
      </c>
    </row>
    <row r="43" spans="1:11" ht="18.75" x14ac:dyDescent="0.3">
      <c r="A43" s="46" t="s">
        <v>209</v>
      </c>
    </row>
    <row r="45" spans="1:11" x14ac:dyDescent="0.25">
      <c r="A45" s="7" t="s">
        <v>210</v>
      </c>
      <c r="B45" s="11"/>
      <c r="C45" s="11"/>
      <c r="D45" s="11"/>
      <c r="E45" s="11"/>
      <c r="F45" s="11"/>
      <c r="G45" s="19"/>
      <c r="H45" s="19"/>
      <c r="I45" s="19"/>
      <c r="J45" s="19"/>
      <c r="K45" s="19"/>
    </row>
    <row r="46" spans="1:11" x14ac:dyDescent="0.25">
      <c r="A46" t="s">
        <v>38</v>
      </c>
      <c r="B46" s="1" t="s">
        <v>64</v>
      </c>
      <c r="C46" s="1" t="s">
        <v>73</v>
      </c>
      <c r="D46" s="1">
        <v>2021</v>
      </c>
      <c r="E46" s="1">
        <v>2022</v>
      </c>
      <c r="F46" s="1">
        <v>2023</v>
      </c>
      <c r="G46" s="1">
        <v>2024</v>
      </c>
      <c r="H46" s="1" t="s">
        <v>65</v>
      </c>
      <c r="I46" s="1" t="s">
        <v>66</v>
      </c>
      <c r="J46" s="1" t="s">
        <v>67</v>
      </c>
      <c r="K46" s="1" t="s">
        <v>68</v>
      </c>
    </row>
    <row r="47" spans="1:11" x14ac:dyDescent="0.25">
      <c r="A47">
        <v>10.1</v>
      </c>
      <c r="B47" t="s">
        <v>211</v>
      </c>
      <c r="C47" t="s">
        <v>183</v>
      </c>
      <c r="D47">
        <v>4</v>
      </c>
      <c r="E47">
        <v>4</v>
      </c>
      <c r="F47">
        <v>4</v>
      </c>
      <c r="G47">
        <v>4</v>
      </c>
      <c r="H47">
        <f>SUM(G47-F47)</f>
        <v>0</v>
      </c>
      <c r="I47" s="5">
        <f>SUM(G47-F47)/F47</f>
        <v>0</v>
      </c>
      <c r="J47">
        <f>SUM(G47-D47)</f>
        <v>0</v>
      </c>
      <c r="K47" s="5">
        <f>SUM(G47-D47)/D47</f>
        <v>0</v>
      </c>
    </row>
    <row r="49" spans="1:11" x14ac:dyDescent="0.25">
      <c r="A49" s="7" t="s">
        <v>212</v>
      </c>
      <c r="B49" s="11"/>
      <c r="C49" s="11"/>
      <c r="D49" s="11"/>
      <c r="E49" s="11"/>
      <c r="F49" s="11"/>
      <c r="G49" s="19"/>
      <c r="H49" s="19"/>
      <c r="I49" s="19"/>
      <c r="J49" s="19"/>
      <c r="K49" s="19"/>
    </row>
    <row r="50" spans="1:11" x14ac:dyDescent="0.25">
      <c r="A50" t="s">
        <v>38</v>
      </c>
      <c r="B50" s="1" t="s">
        <v>64</v>
      </c>
      <c r="C50" s="1" t="s">
        <v>73</v>
      </c>
      <c r="D50" s="1">
        <v>2021</v>
      </c>
      <c r="E50" s="1">
        <v>2022</v>
      </c>
      <c r="F50" s="1">
        <v>2023</v>
      </c>
      <c r="G50" s="1">
        <v>2024</v>
      </c>
      <c r="H50" s="1" t="s">
        <v>184</v>
      </c>
      <c r="I50" s="1" t="s">
        <v>66</v>
      </c>
      <c r="J50" s="1" t="s">
        <v>185</v>
      </c>
      <c r="K50" s="1" t="s">
        <v>68</v>
      </c>
    </row>
    <row r="51" spans="1:11" x14ac:dyDescent="0.25">
      <c r="A51">
        <v>11.1</v>
      </c>
      <c r="B51" t="s">
        <v>213</v>
      </c>
      <c r="C51" t="s">
        <v>183</v>
      </c>
      <c r="D51" s="9">
        <v>13182.91</v>
      </c>
      <c r="E51" s="9">
        <v>13666.35</v>
      </c>
      <c r="F51" s="2">
        <v>14096.1</v>
      </c>
      <c r="G51" s="2">
        <v>14213.17</v>
      </c>
      <c r="H51" s="23">
        <f>SUM(G51-F51)</f>
        <v>117.06999999999971</v>
      </c>
      <c r="I51" s="5">
        <f>SUM(G51-F51)/F51</f>
        <v>8.3051340441682251E-3</v>
      </c>
      <c r="J51" s="23">
        <f>SUM(G51-D51)</f>
        <v>1030.2600000000002</v>
      </c>
      <c r="K51" s="5">
        <f>SUM(G51-D51)/D51</f>
        <v>7.8151182098641359E-2</v>
      </c>
    </row>
    <row r="53" spans="1:11" x14ac:dyDescent="0.25">
      <c r="A53" s="7" t="s">
        <v>214</v>
      </c>
      <c r="B53" s="19"/>
      <c r="C53" s="19"/>
      <c r="D53" s="19"/>
      <c r="E53" s="7"/>
      <c r="F53" s="7"/>
      <c r="G53" s="7"/>
      <c r="H53" s="19"/>
      <c r="I53" s="19"/>
      <c r="J53" s="19"/>
      <c r="K53" s="19"/>
    </row>
    <row r="54" spans="1:11" x14ac:dyDescent="0.25">
      <c r="A54" s="1" t="s">
        <v>38</v>
      </c>
      <c r="B54" s="1" t="s">
        <v>192</v>
      </c>
      <c r="C54" s="1" t="s">
        <v>193</v>
      </c>
      <c r="D54" s="1">
        <v>2021</v>
      </c>
      <c r="E54" s="1">
        <v>2022</v>
      </c>
      <c r="F54" s="1">
        <v>2023</v>
      </c>
      <c r="G54" s="1">
        <v>2024</v>
      </c>
      <c r="H54" s="1" t="s">
        <v>184</v>
      </c>
      <c r="I54" s="1" t="s">
        <v>66</v>
      </c>
      <c r="J54" s="1" t="s">
        <v>185</v>
      </c>
      <c r="K54" s="1" t="s">
        <v>68</v>
      </c>
    </row>
    <row r="55" spans="1:11" x14ac:dyDescent="0.25">
      <c r="A55">
        <v>12.1</v>
      </c>
      <c r="B55" t="s">
        <v>183</v>
      </c>
      <c r="C55" t="s">
        <v>183</v>
      </c>
      <c r="D55" s="32">
        <v>11873.18</v>
      </c>
      <c r="E55" s="32">
        <v>11936.69</v>
      </c>
      <c r="F55" s="32">
        <v>12059.13</v>
      </c>
      <c r="G55" s="32">
        <v>12050.45</v>
      </c>
      <c r="H55" s="23">
        <f>SUM(G55-F55)</f>
        <v>-8.679999999998472</v>
      </c>
      <c r="I55" s="5">
        <f>SUM(G55-F55)/F55</f>
        <v>-7.1978658493593425E-4</v>
      </c>
      <c r="J55" s="23">
        <f>SUM(G55-D55)</f>
        <v>177.27000000000044</v>
      </c>
      <c r="K55" s="5">
        <f>SUM(G55-D55)/D55</f>
        <v>1.4930288263127521E-2</v>
      </c>
    </row>
    <row r="57" spans="1:11" x14ac:dyDescent="0.25">
      <c r="A57" s="7" t="s">
        <v>215</v>
      </c>
      <c r="B57" s="19"/>
      <c r="C57" s="19"/>
      <c r="D57" s="19"/>
      <c r="E57" s="19"/>
      <c r="F57" s="19"/>
      <c r="G57" s="19"/>
      <c r="H57" s="19"/>
      <c r="I57" s="19"/>
      <c r="J57" s="19"/>
      <c r="K57" s="19"/>
    </row>
    <row r="58" spans="1:11" x14ac:dyDescent="0.25">
      <c r="A58" s="1" t="s">
        <v>138</v>
      </c>
      <c r="B58" s="1" t="s">
        <v>216</v>
      </c>
      <c r="D58" s="1">
        <v>2021</v>
      </c>
      <c r="E58" s="1">
        <v>2022</v>
      </c>
      <c r="F58" s="1">
        <v>2023</v>
      </c>
      <c r="G58" s="1">
        <v>2024</v>
      </c>
      <c r="H58" s="1" t="s">
        <v>184</v>
      </c>
      <c r="I58" s="1" t="s">
        <v>66</v>
      </c>
      <c r="J58" s="1" t="s">
        <v>185</v>
      </c>
      <c r="K58" s="1" t="s">
        <v>68</v>
      </c>
    </row>
    <row r="59" spans="1:11" x14ac:dyDescent="0.25">
      <c r="A59">
        <v>15.4</v>
      </c>
      <c r="B59" t="s">
        <v>217</v>
      </c>
      <c r="D59" s="14">
        <v>10911</v>
      </c>
      <c r="E59" s="14">
        <v>10575</v>
      </c>
      <c r="F59" s="14">
        <v>11853</v>
      </c>
      <c r="G59" s="14">
        <v>15073</v>
      </c>
      <c r="H59">
        <f>SUM(G59-F59)</f>
        <v>3220</v>
      </c>
      <c r="I59" s="5">
        <f>SUM(G59-F59)/F59</f>
        <v>0.27166118282291402</v>
      </c>
      <c r="J59">
        <f>SUM(G59-D59)</f>
        <v>4162</v>
      </c>
      <c r="K59" s="5">
        <f>SUM(G59-D59)/D59</f>
        <v>0.38144991293190356</v>
      </c>
    </row>
    <row r="60" spans="1:11" x14ac:dyDescent="0.25">
      <c r="A60">
        <v>15.4</v>
      </c>
      <c r="B60" t="s">
        <v>218</v>
      </c>
      <c r="D60">
        <v>823</v>
      </c>
      <c r="E60">
        <v>934</v>
      </c>
      <c r="F60">
        <v>1127</v>
      </c>
      <c r="G60">
        <v>1572</v>
      </c>
      <c r="H60">
        <f>SUM(G60-F60)</f>
        <v>445</v>
      </c>
      <c r="I60" s="5">
        <f>SUM(G60-F60)/F60</f>
        <v>0.39485359361135758</v>
      </c>
      <c r="J60">
        <f>SUM(G60-D60)</f>
        <v>749</v>
      </c>
      <c r="K60" s="5">
        <f>SUM(G60-D60)/D60</f>
        <v>0.91008505467800727</v>
      </c>
    </row>
    <row r="61" spans="1:11" x14ac:dyDescent="0.25">
      <c r="A61">
        <v>15.4</v>
      </c>
      <c r="B61" t="s">
        <v>219</v>
      </c>
      <c r="D61" s="31">
        <f>D60/D59</f>
        <v>7.5428466684996795E-2</v>
      </c>
      <c r="E61" s="31">
        <f>E60/E59</f>
        <v>8.8321513002364072E-2</v>
      </c>
      <c r="F61" s="31">
        <f>F60/F59</f>
        <v>9.5081413988019906E-2</v>
      </c>
      <c r="G61" s="31">
        <f>G60/G59</f>
        <v>0.104292443441916</v>
      </c>
    </row>
  </sheetData>
  <conditionalFormatting sqref="H8:K9">
    <cfRule type="cellIs" dxfId="167" priority="1" operator="lessThan">
      <formula>0</formula>
    </cfRule>
    <cfRule type="cellIs" dxfId="166" priority="40" operator="greaterThan">
      <formula>0</formula>
    </cfRule>
  </conditionalFormatting>
  <conditionalFormatting sqref="H15:K15">
    <cfRule type="cellIs" dxfId="165" priority="37" operator="lessThan">
      <formula>0</formula>
    </cfRule>
    <cfRule type="cellIs" dxfId="164" priority="38" operator="greaterThan">
      <formula>0</formula>
    </cfRule>
  </conditionalFormatting>
  <conditionalFormatting sqref="H21:K21">
    <cfRule type="cellIs" dxfId="163" priority="34" operator="lessThan">
      <formula>0</formula>
    </cfRule>
    <cfRule type="cellIs" dxfId="162" priority="35" operator="greaterThan">
      <formula>0</formula>
    </cfRule>
  </conditionalFormatting>
  <conditionalFormatting sqref="H25:K25">
    <cfRule type="cellIs" dxfId="161" priority="32" operator="lessThan">
      <formula>0</formula>
    </cfRule>
    <cfRule type="cellIs" dxfId="160" priority="33" operator="greaterThan">
      <formula>0</formula>
    </cfRule>
  </conditionalFormatting>
  <conditionalFormatting sqref="H29:K29">
    <cfRule type="cellIs" dxfId="159" priority="30" operator="lessThan">
      <formula>0</formula>
    </cfRule>
    <cfRule type="cellIs" dxfId="158" priority="31" operator="greaterThan">
      <formula>0</formula>
    </cfRule>
  </conditionalFormatting>
  <conditionalFormatting sqref="H33:K33">
    <cfRule type="cellIs" dxfId="157" priority="28" operator="lessThan">
      <formula>0</formula>
    </cfRule>
    <cfRule type="cellIs" dxfId="156" priority="29" operator="greaterThan">
      <formula>0</formula>
    </cfRule>
  </conditionalFormatting>
  <conditionalFormatting sqref="H37:K37">
    <cfRule type="cellIs" dxfId="155" priority="26" operator="lessThan">
      <formula>0</formula>
    </cfRule>
    <cfRule type="cellIs" dxfId="154" priority="27" operator="greaterThan">
      <formula>0</formula>
    </cfRule>
  </conditionalFormatting>
  <conditionalFormatting sqref="H41:K41">
    <cfRule type="cellIs" dxfId="153" priority="24" operator="lessThan">
      <formula>0</formula>
    </cfRule>
    <cfRule type="cellIs" dxfId="152" priority="25" operator="greaterThan">
      <formula>0</formula>
    </cfRule>
  </conditionalFormatting>
  <conditionalFormatting sqref="H47:K47">
    <cfRule type="cellIs" dxfId="151" priority="22" operator="lessThan">
      <formula>0</formula>
    </cfRule>
    <cfRule type="cellIs" dxfId="150" priority="23" operator="greaterThan">
      <formula>0</formula>
    </cfRule>
  </conditionalFormatting>
  <conditionalFormatting sqref="H51:K51">
    <cfRule type="cellIs" dxfId="149" priority="8" operator="lessThan">
      <formula>0</formula>
    </cfRule>
    <cfRule type="cellIs" dxfId="148" priority="9" operator="greaterThan">
      <formula>0</formula>
    </cfRule>
  </conditionalFormatting>
  <conditionalFormatting sqref="H55:K55">
    <cfRule type="cellIs" dxfId="147" priority="6" operator="lessThan">
      <formula>0</formula>
    </cfRule>
    <cfRule type="cellIs" dxfId="146" priority="7" operator="greaterThan">
      <formula>0</formula>
    </cfRule>
  </conditionalFormatting>
  <conditionalFormatting sqref="H59:K60">
    <cfRule type="cellIs" dxfId="145" priority="2" operator="lessThan">
      <formula>0</formula>
    </cfRule>
    <cfRule type="cellIs" dxfId="144" priority="3" operator="greaterThan">
      <formula>0</formula>
    </cfRule>
  </conditionalFormatting>
  <hyperlinks>
    <hyperlink ref="A11" r:id="rId1" xr:uid="{653914AF-C417-4100-8EB8-71AE64BD4294}"/>
    <hyperlink ref="A2" r:id="rId2" xr:uid="{A5623CD5-A90D-441A-AD07-A196971856D9}"/>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9FA85-5EC6-4EB9-A602-3F2826CE5B09}">
  <dimension ref="A1:K88"/>
  <sheetViews>
    <sheetView topLeftCell="A72" zoomScale="85" zoomScaleNormal="85" workbookViewId="0">
      <selection activeCell="A2" sqref="A2"/>
    </sheetView>
  </sheetViews>
  <sheetFormatPr defaultRowHeight="15" x14ac:dyDescent="0.25"/>
  <cols>
    <col min="2" max="2" width="18.7109375" customWidth="1"/>
    <col min="3" max="3" width="20.5703125" customWidth="1"/>
    <col min="4" max="4" width="17.28515625" customWidth="1"/>
    <col min="5" max="5" width="17.42578125" customWidth="1"/>
    <col min="6" max="6" width="16.42578125" customWidth="1"/>
    <col min="7" max="7" width="17.42578125" customWidth="1"/>
    <col min="8" max="8" width="21.28515625" customWidth="1"/>
    <col min="9" max="9" width="20.140625" customWidth="1"/>
    <col min="10" max="10" width="21.42578125" customWidth="1"/>
    <col min="11" max="11" width="20.7109375" customWidth="1"/>
  </cols>
  <sheetData>
    <row r="1" spans="1:11" ht="21" x14ac:dyDescent="0.35">
      <c r="A1" s="87" t="s">
        <v>220</v>
      </c>
      <c r="B1" s="86"/>
      <c r="C1" s="86"/>
      <c r="D1" s="86"/>
      <c r="E1" s="86"/>
      <c r="F1" s="86"/>
      <c r="G1" s="86"/>
      <c r="H1" s="86"/>
      <c r="I1" s="86"/>
      <c r="J1" s="86"/>
      <c r="K1" s="86"/>
    </row>
    <row r="2" spans="1:11" x14ac:dyDescent="0.25">
      <c r="A2" s="15" t="s">
        <v>221</v>
      </c>
    </row>
    <row r="4" spans="1:11" ht="18.75" x14ac:dyDescent="0.3">
      <c r="A4" s="46" t="s">
        <v>180</v>
      </c>
    </row>
    <row r="6" spans="1:11" x14ac:dyDescent="0.25">
      <c r="A6" s="7" t="s">
        <v>222</v>
      </c>
      <c r="B6" s="19"/>
      <c r="C6" s="19"/>
      <c r="D6" s="19"/>
      <c r="E6" s="19"/>
      <c r="F6" s="19"/>
      <c r="G6" s="19"/>
      <c r="H6" s="19"/>
      <c r="I6" s="19"/>
      <c r="J6" s="19"/>
      <c r="K6" s="19"/>
    </row>
    <row r="7" spans="1:11" x14ac:dyDescent="0.25">
      <c r="A7" s="1" t="s">
        <v>38</v>
      </c>
      <c r="B7" s="1" t="s">
        <v>182</v>
      </c>
      <c r="C7" s="1" t="s">
        <v>193</v>
      </c>
      <c r="D7" s="1">
        <v>2021</v>
      </c>
      <c r="E7" s="1">
        <v>2022</v>
      </c>
      <c r="F7" s="1">
        <v>2023</v>
      </c>
      <c r="G7" s="1">
        <v>2024</v>
      </c>
      <c r="H7" s="1" t="s">
        <v>184</v>
      </c>
      <c r="I7" s="1" t="s">
        <v>66</v>
      </c>
      <c r="J7" s="1" t="s">
        <v>185</v>
      </c>
      <c r="K7" s="1" t="s">
        <v>68</v>
      </c>
    </row>
    <row r="8" spans="1:11" x14ac:dyDescent="0.25">
      <c r="A8">
        <v>2.6</v>
      </c>
      <c r="B8" t="s">
        <v>188</v>
      </c>
      <c r="C8" t="s">
        <v>223</v>
      </c>
      <c r="D8" s="23">
        <v>459.59</v>
      </c>
      <c r="E8" s="23">
        <v>489.67</v>
      </c>
      <c r="F8" s="23">
        <v>549.5</v>
      </c>
      <c r="G8" s="23">
        <v>545.57000000000005</v>
      </c>
      <c r="H8" s="23">
        <f>SUM(G8-F8)</f>
        <v>-3.92999999999995</v>
      </c>
      <c r="I8" s="12">
        <f>SUM(G8-F8)/F8</f>
        <v>-7.1519563239307556E-3</v>
      </c>
      <c r="J8" s="23">
        <f>SUM(G8-D8)</f>
        <v>85.980000000000075</v>
      </c>
      <c r="K8" s="12">
        <f>SUM(G8-D8)/D8</f>
        <v>0.18707978850714785</v>
      </c>
    </row>
    <row r="9" spans="1:11" x14ac:dyDescent="0.25">
      <c r="A9">
        <v>2.6</v>
      </c>
      <c r="B9" t="s">
        <v>188</v>
      </c>
      <c r="C9" t="s">
        <v>123</v>
      </c>
      <c r="D9" s="23">
        <v>674.27</v>
      </c>
      <c r="E9" s="23">
        <v>725.72</v>
      </c>
      <c r="F9" s="23">
        <v>799.66</v>
      </c>
      <c r="G9" s="23">
        <v>853.43</v>
      </c>
      <c r="H9" s="23">
        <f>SUM(G9-F9)</f>
        <v>53.769999999999982</v>
      </c>
      <c r="I9" s="12">
        <f>SUM(G9-F9)/F9</f>
        <v>6.7241077457919601E-2</v>
      </c>
      <c r="J9" s="23">
        <f>SUM(G9-D9)</f>
        <v>179.15999999999997</v>
      </c>
      <c r="K9" s="12">
        <f>SUM(G9-D9)/D9</f>
        <v>0.2657095822148397</v>
      </c>
    </row>
    <row r="10" spans="1:11" x14ac:dyDescent="0.25">
      <c r="A10">
        <v>2.6</v>
      </c>
      <c r="B10" t="s">
        <v>188</v>
      </c>
      <c r="C10" t="s">
        <v>124</v>
      </c>
      <c r="D10" s="23">
        <v>787.83</v>
      </c>
      <c r="E10" s="23">
        <v>878.42</v>
      </c>
      <c r="F10" s="23">
        <v>945.89</v>
      </c>
      <c r="G10" s="23">
        <v>991.22</v>
      </c>
      <c r="H10" s="23">
        <f>SUM(G10-F10)</f>
        <v>45.330000000000041</v>
      </c>
      <c r="I10" s="12">
        <f>SUM(G10-F10)/F10</f>
        <v>4.7923120024527206E-2</v>
      </c>
      <c r="J10" s="23">
        <f>SUM(G10-D10)</f>
        <v>203.39</v>
      </c>
      <c r="K10" s="12">
        <f>SUM(G10-D10)/D10</f>
        <v>0.25816483251462874</v>
      </c>
    </row>
    <row r="11" spans="1:11" x14ac:dyDescent="0.25">
      <c r="A11">
        <v>2.6</v>
      </c>
      <c r="B11" t="s">
        <v>188</v>
      </c>
      <c r="C11" t="s">
        <v>125</v>
      </c>
      <c r="D11" s="23">
        <v>893.82</v>
      </c>
      <c r="E11" s="23">
        <v>966.71</v>
      </c>
      <c r="F11" s="23">
        <v>1061.6099999999999</v>
      </c>
      <c r="G11" s="23">
        <v>1105.96</v>
      </c>
      <c r="H11" s="23">
        <f>SUM(G11-F11)</f>
        <v>44.350000000000136</v>
      </c>
      <c r="I11" s="12">
        <f>SUM(G11-F11)/F11</f>
        <v>4.1776170156648994E-2</v>
      </c>
      <c r="J11" s="23">
        <f>SUM(G11-D11)</f>
        <v>212.14</v>
      </c>
      <c r="K11" s="12">
        <f>SUM(G11-D11)/D11</f>
        <v>0.23734085162560692</v>
      </c>
    </row>
    <row r="12" spans="1:11" x14ac:dyDescent="0.25">
      <c r="A12">
        <v>2.6</v>
      </c>
      <c r="B12" t="s">
        <v>188</v>
      </c>
      <c r="C12" t="s">
        <v>126</v>
      </c>
      <c r="D12" s="23">
        <v>962.2</v>
      </c>
      <c r="E12" s="23">
        <v>1071.3699999999999</v>
      </c>
      <c r="F12" s="23">
        <v>1162.6300000000001</v>
      </c>
      <c r="G12" s="23">
        <v>1219.2</v>
      </c>
      <c r="H12" s="23">
        <f>SUM(G12-F12)</f>
        <v>56.569999999999936</v>
      </c>
      <c r="I12" s="12">
        <f>SUM(G12-F12)/F12</f>
        <v>4.8656924386950219E-2</v>
      </c>
      <c r="J12" s="23">
        <f>SUM(G12-D12)</f>
        <v>257</v>
      </c>
      <c r="K12" s="12">
        <f>SUM(G12-D12)/D12</f>
        <v>0.26709623778840158</v>
      </c>
    </row>
    <row r="14" spans="1:11" x14ac:dyDescent="0.25">
      <c r="A14" s="7" t="s">
        <v>224</v>
      </c>
      <c r="B14" s="19"/>
      <c r="C14" s="19"/>
      <c r="D14" s="17"/>
      <c r="E14" s="17"/>
      <c r="F14" s="17"/>
      <c r="G14" s="17"/>
      <c r="H14" s="19"/>
      <c r="I14" s="19"/>
      <c r="J14" s="19"/>
      <c r="K14" s="19"/>
    </row>
    <row r="15" spans="1:11" x14ac:dyDescent="0.25">
      <c r="A15" s="1" t="s">
        <v>38</v>
      </c>
      <c r="B15" s="1" t="s">
        <v>192</v>
      </c>
      <c r="C15" s="1" t="s">
        <v>193</v>
      </c>
      <c r="D15" s="1">
        <v>2021</v>
      </c>
      <c r="E15" s="1">
        <v>2022</v>
      </c>
      <c r="F15" s="1">
        <v>2023</v>
      </c>
      <c r="G15" s="1">
        <v>2024</v>
      </c>
      <c r="H15" s="1" t="s">
        <v>74</v>
      </c>
      <c r="I15" s="1" t="s">
        <v>66</v>
      </c>
      <c r="J15" s="1" t="s">
        <v>75</v>
      </c>
      <c r="K15" s="1" t="s">
        <v>68</v>
      </c>
    </row>
    <row r="16" spans="1:11" x14ac:dyDescent="0.25">
      <c r="A16">
        <v>14.6</v>
      </c>
      <c r="B16" t="s">
        <v>120</v>
      </c>
      <c r="C16" t="s">
        <v>223</v>
      </c>
      <c r="D16" s="5">
        <v>1.0720000000000001</v>
      </c>
      <c r="E16" s="5">
        <v>1.073</v>
      </c>
      <c r="F16" s="5">
        <v>1.0772999999999999</v>
      </c>
      <c r="G16" s="5">
        <v>1.0751999999999999</v>
      </c>
      <c r="H16" s="5">
        <f>SUM(G16-F16)</f>
        <v>-2.0999999999999908E-3</v>
      </c>
      <c r="I16" s="5">
        <f>SUM(G16-F16)/F16</f>
        <v>-1.9493177387914147E-3</v>
      </c>
      <c r="J16" s="5">
        <f>SUM(G16-D16)</f>
        <v>3.1999999999998696E-3</v>
      </c>
      <c r="K16" s="5">
        <f>SUM(G16-D16)/D16</f>
        <v>2.9850746268655498E-3</v>
      </c>
    </row>
    <row r="17" spans="1:11" x14ac:dyDescent="0.25">
      <c r="A17">
        <v>14.6</v>
      </c>
      <c r="B17" t="s">
        <v>120</v>
      </c>
      <c r="C17" t="s">
        <v>123</v>
      </c>
      <c r="D17" s="5">
        <v>1.0629999999999999</v>
      </c>
      <c r="E17" s="5">
        <v>1.0569999999999999</v>
      </c>
      <c r="F17" s="5">
        <v>1.0465</v>
      </c>
      <c r="G17" s="5">
        <v>1.0497000000000001</v>
      </c>
      <c r="H17" s="5">
        <f>SUM(G17-F17)</f>
        <v>3.2000000000000917E-3</v>
      </c>
      <c r="I17" s="5">
        <f>SUM(G17-F17)/F17</f>
        <v>3.0578117534640148E-3</v>
      </c>
      <c r="J17" s="5">
        <f>SUM(G17-D17)</f>
        <v>-1.3299999999999867E-2</v>
      </c>
      <c r="K17" s="5">
        <f>SUM(G17-D17)/D17</f>
        <v>-1.2511759172154156E-2</v>
      </c>
    </row>
    <row r="18" spans="1:11" x14ac:dyDescent="0.25">
      <c r="A18">
        <v>14.6</v>
      </c>
      <c r="B18" t="s">
        <v>120</v>
      </c>
      <c r="C18" t="s">
        <v>124</v>
      </c>
      <c r="D18" s="5">
        <v>1.069</v>
      </c>
      <c r="E18" s="5">
        <v>1.042</v>
      </c>
      <c r="F18" s="5">
        <v>1.0483</v>
      </c>
      <c r="G18" s="5">
        <v>1.0651999999999999</v>
      </c>
      <c r="H18" s="5">
        <f>SUM(G18-F18)</f>
        <v>1.6899999999999915E-2</v>
      </c>
      <c r="I18" s="5">
        <f>SUM(G18-F18)/F18</f>
        <v>1.6121339311265779E-2</v>
      </c>
      <c r="J18" s="5">
        <f>SUM(G18-D18)</f>
        <v>-3.8000000000000256E-3</v>
      </c>
      <c r="K18" s="5">
        <f>SUM(G18-D18)/D18</f>
        <v>-3.5547240411599869E-3</v>
      </c>
    </row>
    <row r="19" spans="1:11" x14ac:dyDescent="0.25">
      <c r="A19">
        <v>14.6</v>
      </c>
      <c r="B19" t="s">
        <v>120</v>
      </c>
      <c r="C19" t="s">
        <v>125</v>
      </c>
      <c r="D19" s="5">
        <v>1.0549999999999999</v>
      </c>
      <c r="E19" s="5">
        <v>1.0389999999999999</v>
      </c>
      <c r="F19" s="5">
        <v>1.0544</v>
      </c>
      <c r="G19" s="5">
        <v>1.0470999999999999</v>
      </c>
      <c r="H19" s="5">
        <f>SUM(G19-F19)</f>
        <v>-7.3000000000000842E-3</v>
      </c>
      <c r="I19" s="5">
        <f>SUM(G19-F19)/F19</f>
        <v>-6.9233687405160131E-3</v>
      </c>
      <c r="J19" s="5">
        <f>SUM(G19-D19)</f>
        <v>-7.9000000000000181E-3</v>
      </c>
      <c r="K19" s="5">
        <f>SUM(G19-D19)/D19</f>
        <v>-7.4881516587677905E-3</v>
      </c>
    </row>
    <row r="20" spans="1:11" x14ac:dyDescent="0.25">
      <c r="A20">
        <v>14.6</v>
      </c>
      <c r="B20" t="s">
        <v>120</v>
      </c>
      <c r="C20" t="s">
        <v>126</v>
      </c>
      <c r="D20" s="5">
        <v>1.03</v>
      </c>
      <c r="E20" s="5">
        <v>1.026</v>
      </c>
      <c r="F20" s="5">
        <v>1.0578000000000001</v>
      </c>
      <c r="G20" s="5">
        <v>1.0490999999999999</v>
      </c>
      <c r="H20" s="5">
        <f>SUM(G20-F20)</f>
        <v>-8.7000000000001521E-3</v>
      </c>
      <c r="I20" s="5">
        <f>SUM(G20-F20)/F20</f>
        <v>-8.2246171298923729E-3</v>
      </c>
      <c r="J20" s="5">
        <f>SUM(G20-D20)</f>
        <v>1.9099999999999895E-2</v>
      </c>
      <c r="K20" s="5">
        <f>SUM(G20-D20)/D20</f>
        <v>1.8543689320388246E-2</v>
      </c>
    </row>
    <row r="21" spans="1:11" x14ac:dyDescent="0.25">
      <c r="D21" s="3"/>
      <c r="E21" s="3"/>
      <c r="F21" s="3"/>
      <c r="G21" s="3"/>
    </row>
    <row r="22" spans="1:11" ht="18.75" x14ac:dyDescent="0.3">
      <c r="A22" s="46" t="s">
        <v>195</v>
      </c>
      <c r="D22" s="3"/>
      <c r="E22" s="3"/>
      <c r="F22" s="3"/>
      <c r="G22" s="3"/>
    </row>
    <row r="23" spans="1:11" x14ac:dyDescent="0.25">
      <c r="D23" s="3"/>
      <c r="E23" s="3"/>
      <c r="F23" s="3"/>
      <c r="G23" s="3"/>
    </row>
    <row r="24" spans="1:11" x14ac:dyDescent="0.25">
      <c r="A24" s="7" t="s">
        <v>225</v>
      </c>
      <c r="B24" s="11"/>
      <c r="C24" s="11"/>
      <c r="D24" s="11"/>
      <c r="E24" s="11"/>
      <c r="F24" s="11"/>
      <c r="G24" s="11"/>
      <c r="H24" s="19"/>
      <c r="I24" s="19"/>
      <c r="J24" s="19"/>
      <c r="K24" s="19"/>
    </row>
    <row r="25" spans="1:11" x14ac:dyDescent="0.25">
      <c r="A25" s="1" t="s">
        <v>38</v>
      </c>
      <c r="B25" s="1" t="s">
        <v>226</v>
      </c>
      <c r="C25" s="1" t="s">
        <v>193</v>
      </c>
      <c r="D25" s="1">
        <v>2021</v>
      </c>
      <c r="E25" s="1">
        <v>2022</v>
      </c>
      <c r="F25" s="1">
        <v>2023</v>
      </c>
      <c r="G25" s="1">
        <v>2024</v>
      </c>
      <c r="H25" s="1" t="s">
        <v>74</v>
      </c>
      <c r="I25" s="1" t="s">
        <v>66</v>
      </c>
      <c r="J25" s="1" t="s">
        <v>75</v>
      </c>
      <c r="K25" s="1" t="s">
        <v>68</v>
      </c>
    </row>
    <row r="26" spans="1:11" x14ac:dyDescent="0.25">
      <c r="A26">
        <v>4.5999999999999996</v>
      </c>
      <c r="B26" t="s">
        <v>198</v>
      </c>
      <c r="C26" t="s">
        <v>223</v>
      </c>
      <c r="D26" s="3">
        <v>0.42</v>
      </c>
      <c r="E26" s="3">
        <v>0.39200000000000002</v>
      </c>
      <c r="F26" s="3">
        <v>0.41610000000000003</v>
      </c>
      <c r="G26" s="3">
        <v>0.43509999999999999</v>
      </c>
      <c r="H26" s="5">
        <f>SUM(G26-F26)</f>
        <v>1.8999999999999961E-2</v>
      </c>
      <c r="I26" s="5">
        <f>SUM(G26-F26)/F26</f>
        <v>4.5662100456620912E-2</v>
      </c>
      <c r="J26" s="5">
        <f>SUM(G26-D26)</f>
        <v>1.5100000000000002E-2</v>
      </c>
      <c r="K26" s="5">
        <f>SUM(G26-D26)/D26</f>
        <v>3.5952380952380958E-2</v>
      </c>
    </row>
    <row r="27" spans="1:11" x14ac:dyDescent="0.25">
      <c r="A27">
        <v>4.5999999999999996</v>
      </c>
      <c r="B27" t="s">
        <v>198</v>
      </c>
      <c r="C27" t="s">
        <v>123</v>
      </c>
      <c r="D27" s="3">
        <v>0.42199999999999999</v>
      </c>
      <c r="E27" s="3">
        <v>0.39700000000000002</v>
      </c>
      <c r="F27" s="3">
        <v>0.41520000000000001</v>
      </c>
      <c r="G27" s="3">
        <v>0.43469999999999998</v>
      </c>
      <c r="H27" s="5">
        <f>SUM(G27-F27)</f>
        <v>1.9499999999999962E-2</v>
      </c>
      <c r="I27" s="5">
        <f>SUM(G27-F27)/F27</f>
        <v>4.6965317919075052E-2</v>
      </c>
      <c r="J27" s="5">
        <f>SUM(G27-D27)</f>
        <v>1.2699999999999989E-2</v>
      </c>
      <c r="K27" s="5">
        <f>SUM(G27-D27)/D27</f>
        <v>3.0094786729857794E-2</v>
      </c>
    </row>
    <row r="28" spans="1:11" x14ac:dyDescent="0.25">
      <c r="A28">
        <v>4.5999999999999996</v>
      </c>
      <c r="B28" t="s">
        <v>198</v>
      </c>
      <c r="C28" t="s">
        <v>124</v>
      </c>
      <c r="D28" s="3">
        <v>0.39560000000000001</v>
      </c>
      <c r="E28" s="3">
        <v>0.432</v>
      </c>
      <c r="F28" s="3">
        <v>0.41499999999999998</v>
      </c>
      <c r="G28" s="3">
        <v>0.4551</v>
      </c>
      <c r="H28" s="5">
        <f>SUM(G28-F28)</f>
        <v>4.0100000000000025E-2</v>
      </c>
      <c r="I28" s="5">
        <f>SUM(G28-F28)/F28</f>
        <v>9.6626506024096448E-2</v>
      </c>
      <c r="J28" s="5">
        <f>SUM(G28-D28)</f>
        <v>5.9499999999999997E-2</v>
      </c>
      <c r="K28" s="5">
        <f>SUM(G28-D28)/D28</f>
        <v>0.15040444893832153</v>
      </c>
    </row>
    <row r="29" spans="1:11" x14ac:dyDescent="0.25">
      <c r="A29">
        <v>4.5999999999999996</v>
      </c>
      <c r="B29" t="s">
        <v>198</v>
      </c>
      <c r="C29" t="s">
        <v>125</v>
      </c>
      <c r="D29" s="3">
        <v>0.4</v>
      </c>
      <c r="E29" s="3">
        <v>0.38300000000000001</v>
      </c>
      <c r="F29" s="3">
        <v>0.35809999999999997</v>
      </c>
      <c r="G29" s="3">
        <v>0.37269999999999998</v>
      </c>
      <c r="H29" s="5">
        <f>SUM(G29-F29)</f>
        <v>1.4600000000000002E-2</v>
      </c>
      <c r="I29" s="5">
        <f>SUM(G29-F29)/F29</f>
        <v>4.0770734431722994E-2</v>
      </c>
      <c r="J29" s="5">
        <f>SUM(G29-D29)</f>
        <v>-2.7300000000000046E-2</v>
      </c>
      <c r="K29" s="5">
        <f>SUM(G29-D29)/D29</f>
        <v>-6.8250000000000116E-2</v>
      </c>
    </row>
    <row r="30" spans="1:11" x14ac:dyDescent="0.25">
      <c r="A30">
        <v>4.5999999999999996</v>
      </c>
      <c r="B30" t="s">
        <v>198</v>
      </c>
      <c r="C30" t="s">
        <v>126</v>
      </c>
      <c r="D30" s="3">
        <v>0.28960000000000002</v>
      </c>
      <c r="E30" s="3">
        <v>0.254</v>
      </c>
      <c r="F30" s="3">
        <v>0.26769999999999999</v>
      </c>
      <c r="G30" s="3">
        <v>0.28810000000000002</v>
      </c>
      <c r="H30" s="5">
        <f>SUM(G30-F30)</f>
        <v>2.0400000000000029E-2</v>
      </c>
      <c r="I30" s="5">
        <f>SUM(G30-F30)/F30</f>
        <v>7.6204706761300076E-2</v>
      </c>
      <c r="J30" s="5">
        <f>SUM(G30-D30)</f>
        <v>-1.5000000000000013E-3</v>
      </c>
      <c r="K30" s="5">
        <f>SUM(G30-D30)/D30</f>
        <v>-5.1795580110497279E-3</v>
      </c>
    </row>
    <row r="31" spans="1:11" x14ac:dyDescent="0.25">
      <c r="D31" s="3"/>
      <c r="E31" s="3"/>
      <c r="F31" s="3"/>
      <c r="G31" s="3"/>
    </row>
    <row r="32" spans="1:11" x14ac:dyDescent="0.25">
      <c r="A32" s="7" t="s">
        <v>227</v>
      </c>
      <c r="B32" s="11"/>
      <c r="C32" s="11"/>
      <c r="D32" s="11"/>
      <c r="E32" s="11"/>
      <c r="F32" s="11"/>
      <c r="G32" s="11"/>
      <c r="H32" s="19"/>
      <c r="I32" s="19"/>
      <c r="J32" s="19"/>
      <c r="K32" s="19"/>
    </row>
    <row r="33" spans="1:11" x14ac:dyDescent="0.25">
      <c r="A33" s="1" t="s">
        <v>38</v>
      </c>
      <c r="B33" s="1" t="s">
        <v>226</v>
      </c>
      <c r="C33" s="1" t="s">
        <v>193</v>
      </c>
      <c r="D33" s="1">
        <v>2021</v>
      </c>
      <c r="E33" s="1">
        <v>2022</v>
      </c>
      <c r="F33" s="1">
        <v>2023</v>
      </c>
      <c r="G33" s="1">
        <v>2024</v>
      </c>
      <c r="H33" s="1" t="s">
        <v>74</v>
      </c>
      <c r="I33" s="1" t="s">
        <v>66</v>
      </c>
      <c r="J33" s="1" t="s">
        <v>75</v>
      </c>
      <c r="K33" s="1" t="s">
        <v>68</v>
      </c>
    </row>
    <row r="34" spans="1:11" x14ac:dyDescent="0.25">
      <c r="A34">
        <v>5.6</v>
      </c>
      <c r="B34" t="s">
        <v>200</v>
      </c>
      <c r="C34" t="s">
        <v>223</v>
      </c>
      <c r="D34" s="3">
        <v>0.21340000000000001</v>
      </c>
      <c r="E34" s="3">
        <v>0.2</v>
      </c>
      <c r="F34" s="3">
        <v>0.17710000000000001</v>
      </c>
      <c r="G34" s="3">
        <v>0.17979999999999999</v>
      </c>
      <c r="H34" s="5">
        <f>SUM(G34-F34)</f>
        <v>2.6999999999999802E-3</v>
      </c>
      <c r="I34" s="5">
        <f>SUM(G34-F34)/F34</f>
        <v>1.5245623941276003E-2</v>
      </c>
      <c r="J34" s="5">
        <f>SUM(G34-D34)</f>
        <v>-3.3600000000000019E-2</v>
      </c>
      <c r="K34" s="5">
        <f>SUM(G34-D34)/D34</f>
        <v>-0.15745079662605443</v>
      </c>
    </row>
    <row r="35" spans="1:11" x14ac:dyDescent="0.25">
      <c r="A35">
        <v>5.6</v>
      </c>
      <c r="B35" t="s">
        <v>200</v>
      </c>
      <c r="C35" t="s">
        <v>123</v>
      </c>
      <c r="D35" s="3">
        <v>0.21820000000000001</v>
      </c>
      <c r="E35" s="3">
        <v>0.20499999999999999</v>
      </c>
      <c r="F35" s="3">
        <v>0.19589999999999999</v>
      </c>
      <c r="G35" s="3">
        <v>0.21110000000000001</v>
      </c>
      <c r="H35" s="5">
        <f>SUM(G35-F35)</f>
        <v>1.5200000000000019E-2</v>
      </c>
      <c r="I35" s="5">
        <f>SUM(G35-F35)/F35</f>
        <v>7.7590607452782137E-2</v>
      </c>
      <c r="J35" s="5">
        <f>SUM(G35-D35)</f>
        <v>-7.0999999999999952E-3</v>
      </c>
      <c r="K35" s="5">
        <f>SUM(G35-D35)/D35</f>
        <v>-3.2538955087076056E-2</v>
      </c>
    </row>
    <row r="36" spans="1:11" x14ac:dyDescent="0.25">
      <c r="A36">
        <v>5.6</v>
      </c>
      <c r="B36" t="s">
        <v>200</v>
      </c>
      <c r="C36" t="s">
        <v>124</v>
      </c>
      <c r="D36" s="3">
        <v>0.22520000000000001</v>
      </c>
      <c r="E36" s="3">
        <v>0.22389999999999999</v>
      </c>
      <c r="F36" s="3">
        <v>0.2084</v>
      </c>
      <c r="G36" s="3">
        <v>0.2001</v>
      </c>
      <c r="H36" s="5">
        <f>SUM(G36-F36)</f>
        <v>-8.3000000000000018E-3</v>
      </c>
      <c r="I36" s="5">
        <f>SUM(G36-F36)/F36</f>
        <v>-3.982725527831095E-2</v>
      </c>
      <c r="J36" s="5">
        <f>SUM(G36-D36)</f>
        <v>-2.5100000000000011E-2</v>
      </c>
      <c r="K36" s="5">
        <f>SUM(G36-D36)/D36</f>
        <v>-0.11145648312611017</v>
      </c>
    </row>
    <row r="37" spans="1:11" x14ac:dyDescent="0.25">
      <c r="A37">
        <v>5.6</v>
      </c>
      <c r="B37" t="s">
        <v>200</v>
      </c>
      <c r="C37" t="s">
        <v>125</v>
      </c>
      <c r="D37" s="3">
        <v>0.219</v>
      </c>
      <c r="E37" s="3">
        <v>0.20599999999999999</v>
      </c>
      <c r="F37" s="3">
        <v>0.2356</v>
      </c>
      <c r="G37" s="3">
        <v>0.22750000000000001</v>
      </c>
      <c r="H37" s="5">
        <f>SUM(G37-F37)</f>
        <v>-8.0999999999999961E-3</v>
      </c>
      <c r="I37" s="5">
        <f>SUM(G37-F37)/F37</f>
        <v>-3.4380305602716453E-2</v>
      </c>
      <c r="J37" s="5">
        <f>SUM(G37-D37)</f>
        <v>8.5000000000000075E-3</v>
      </c>
      <c r="K37" s="5">
        <f>SUM(G37-D37)/D37</f>
        <v>3.8812785388127886E-2</v>
      </c>
    </row>
    <row r="38" spans="1:11" x14ac:dyDescent="0.25">
      <c r="A38">
        <v>5.6</v>
      </c>
      <c r="B38" t="s">
        <v>200</v>
      </c>
      <c r="C38" t="s">
        <v>126</v>
      </c>
      <c r="D38" s="3">
        <v>0.25719999999999998</v>
      </c>
      <c r="E38" s="3">
        <v>0.25900000000000001</v>
      </c>
      <c r="F38" s="3">
        <v>0.2591</v>
      </c>
      <c r="G38" s="3">
        <v>0.24690000000000001</v>
      </c>
      <c r="H38" s="5">
        <f>SUM(G38-F38)</f>
        <v>-1.2199999999999989E-2</v>
      </c>
      <c r="I38" s="5">
        <f>SUM(G38-F38)/F38</f>
        <v>-4.7086067155538362E-2</v>
      </c>
      <c r="J38" s="5">
        <f>SUM(G38-D38)</f>
        <v>-1.0299999999999976E-2</v>
      </c>
      <c r="K38" s="5">
        <f>SUM(G38-D38)/D38</f>
        <v>-4.0046656298600221E-2</v>
      </c>
    </row>
    <row r="39" spans="1:11" x14ac:dyDescent="0.25">
      <c r="D39" s="3"/>
      <c r="E39" s="3"/>
      <c r="F39" s="3"/>
      <c r="G39" s="3"/>
    </row>
    <row r="40" spans="1:11" x14ac:dyDescent="0.25">
      <c r="A40" s="7" t="s">
        <v>228</v>
      </c>
      <c r="B40" s="11"/>
      <c r="C40" s="11"/>
      <c r="D40" s="11"/>
      <c r="E40" s="11"/>
      <c r="F40" s="11"/>
      <c r="G40" s="11"/>
      <c r="H40" s="19"/>
      <c r="I40" s="19"/>
      <c r="J40" s="19"/>
      <c r="K40" s="19"/>
    </row>
    <row r="41" spans="1:11" x14ac:dyDescent="0.25">
      <c r="A41" s="1" t="s">
        <v>38</v>
      </c>
      <c r="B41" s="1" t="s">
        <v>226</v>
      </c>
      <c r="C41" s="1" t="s">
        <v>193</v>
      </c>
      <c r="D41" s="1">
        <v>2021</v>
      </c>
      <c r="E41" s="1">
        <v>2022</v>
      </c>
      <c r="F41" s="1">
        <v>2023</v>
      </c>
      <c r="G41" s="1">
        <v>2024</v>
      </c>
      <c r="H41" s="1" t="s">
        <v>74</v>
      </c>
      <c r="I41" s="1" t="s">
        <v>66</v>
      </c>
      <c r="J41" s="1" t="s">
        <v>75</v>
      </c>
      <c r="K41" s="1" t="s">
        <v>68</v>
      </c>
    </row>
    <row r="42" spans="1:11" x14ac:dyDescent="0.25">
      <c r="A42">
        <v>6.6</v>
      </c>
      <c r="B42" t="s">
        <v>202</v>
      </c>
      <c r="C42" t="s">
        <v>223</v>
      </c>
      <c r="D42" s="3">
        <v>6.9400000000000003E-2</v>
      </c>
      <c r="E42" s="3">
        <v>6.3E-2</v>
      </c>
      <c r="F42" s="3">
        <v>5.6000000000000001E-2</v>
      </c>
      <c r="G42" s="3">
        <v>6.0600000000000001E-2</v>
      </c>
      <c r="H42" s="5">
        <f>SUM(G42-F42)</f>
        <v>4.5999999999999999E-3</v>
      </c>
      <c r="I42" s="5">
        <f>SUM(G42-F42)/F42</f>
        <v>8.2142857142857142E-2</v>
      </c>
      <c r="J42" s="5">
        <f>SUM(G42-D42)</f>
        <v>-8.8000000000000023E-3</v>
      </c>
      <c r="K42" s="5">
        <f>SUM(G42-D42)/D42</f>
        <v>-0.12680115273775219</v>
      </c>
    </row>
    <row r="43" spans="1:11" x14ac:dyDescent="0.25">
      <c r="A43">
        <v>6.6</v>
      </c>
      <c r="B43" t="s">
        <v>202</v>
      </c>
      <c r="C43" t="s">
        <v>123</v>
      </c>
      <c r="D43" s="3">
        <v>5.3999999999999999E-2</v>
      </c>
      <c r="E43" s="3">
        <v>5.62E-2</v>
      </c>
      <c r="F43" s="3">
        <v>5.1400000000000001E-2</v>
      </c>
      <c r="G43" s="3">
        <v>5.3400000000000003E-2</v>
      </c>
      <c r="H43" s="5">
        <f>SUM(G43-F43)</f>
        <v>2.0000000000000018E-3</v>
      </c>
      <c r="I43" s="5">
        <f>SUM(G43-F43)/F43</f>
        <v>3.8910505836575911E-2</v>
      </c>
      <c r="J43" s="5">
        <f>SUM(G43-D43)</f>
        <v>-5.9999999999999637E-4</v>
      </c>
      <c r="K43" s="5">
        <f>SUM(G43-D43)/D43</f>
        <v>-1.1111111111111044E-2</v>
      </c>
    </row>
    <row r="44" spans="1:11" x14ac:dyDescent="0.25">
      <c r="A44">
        <v>6.6</v>
      </c>
      <c r="B44" t="s">
        <v>202</v>
      </c>
      <c r="C44" t="s">
        <v>124</v>
      </c>
      <c r="D44" s="3">
        <v>5.7000000000000002E-2</v>
      </c>
      <c r="E44" s="3">
        <v>5.4399999999999997E-2</v>
      </c>
      <c r="F44" s="3">
        <v>4.9500000000000002E-2</v>
      </c>
      <c r="G44" s="3">
        <v>4.8300000000000003E-2</v>
      </c>
      <c r="H44" s="5">
        <f>SUM(G44-F44)</f>
        <v>-1.1999999999999997E-3</v>
      </c>
      <c r="I44" s="5">
        <f>SUM(G44-F44)/F44</f>
        <v>-2.4242424242424235E-2</v>
      </c>
      <c r="J44" s="5">
        <f>SUM(G44-D44)</f>
        <v>-8.6999999999999994E-3</v>
      </c>
      <c r="K44" s="5">
        <f>SUM(G44-D44)/D44</f>
        <v>-0.1526315789473684</v>
      </c>
    </row>
    <row r="45" spans="1:11" x14ac:dyDescent="0.25">
      <c r="A45">
        <v>6.6</v>
      </c>
      <c r="B45" t="s">
        <v>202</v>
      </c>
      <c r="C45" t="s">
        <v>125</v>
      </c>
      <c r="D45" s="3">
        <v>5.11E-2</v>
      </c>
      <c r="E45" s="3">
        <v>4.7800000000000002E-2</v>
      </c>
      <c r="F45" s="3">
        <v>4.5100000000000001E-2</v>
      </c>
      <c r="G45" s="3">
        <v>4.9799999999999997E-2</v>
      </c>
      <c r="H45" s="5">
        <f>SUM(G45-F45)</f>
        <v>4.6999999999999958E-3</v>
      </c>
      <c r="I45" s="5">
        <f>SUM(G45-F45)/F45</f>
        <v>0.10421286031042119</v>
      </c>
      <c r="J45" s="5">
        <f>SUM(G45-D45)</f>
        <v>-1.3000000000000025E-3</v>
      </c>
      <c r="K45" s="5">
        <f>SUM(G45-D45)/D45</f>
        <v>-2.5440313111546039E-2</v>
      </c>
    </row>
    <row r="46" spans="1:11" x14ac:dyDescent="0.25">
      <c r="A46">
        <v>6.6</v>
      </c>
      <c r="B46" t="s">
        <v>202</v>
      </c>
      <c r="C46" t="s">
        <v>126</v>
      </c>
      <c r="D46" s="3">
        <v>4.8500000000000001E-2</v>
      </c>
      <c r="E46" s="3">
        <v>5.45E-2</v>
      </c>
      <c r="F46" s="3">
        <v>5.0200000000000002E-2</v>
      </c>
      <c r="G46" s="3">
        <v>4.6800000000000001E-2</v>
      </c>
      <c r="H46" s="5">
        <f>SUM(G46-F46)</f>
        <v>-3.4000000000000002E-3</v>
      </c>
      <c r="I46" s="5">
        <f>SUM(G46-F46)/F46</f>
        <v>-6.7729083665338655E-2</v>
      </c>
      <c r="J46" s="5">
        <f>SUM(G46-D46)</f>
        <v>-1.7000000000000001E-3</v>
      </c>
      <c r="K46" s="5">
        <f>SUM(G46-D46)/D46</f>
        <v>-3.5051546391752578E-2</v>
      </c>
    </row>
    <row r="47" spans="1:11" x14ac:dyDescent="0.25">
      <c r="A47" s="15"/>
      <c r="D47" s="3"/>
      <c r="E47" s="3"/>
      <c r="F47" s="3"/>
      <c r="G47" s="3"/>
    </row>
    <row r="48" spans="1:11" x14ac:dyDescent="0.25">
      <c r="A48" s="7" t="s">
        <v>229</v>
      </c>
      <c r="B48" s="11"/>
      <c r="C48" s="11"/>
      <c r="D48" s="11"/>
      <c r="E48" s="11"/>
      <c r="F48" s="11"/>
      <c r="G48" s="11"/>
      <c r="H48" s="19"/>
      <c r="I48" s="19"/>
      <c r="J48" s="19"/>
      <c r="K48" s="19"/>
    </row>
    <row r="49" spans="1:11" x14ac:dyDescent="0.25">
      <c r="A49" s="1" t="s">
        <v>38</v>
      </c>
      <c r="B49" s="1" t="s">
        <v>226</v>
      </c>
      <c r="C49" s="1" t="s">
        <v>193</v>
      </c>
      <c r="D49" s="1">
        <v>2021</v>
      </c>
      <c r="E49" s="1">
        <v>2022</v>
      </c>
      <c r="F49" s="1">
        <v>2023</v>
      </c>
      <c r="G49" s="1">
        <v>2024</v>
      </c>
      <c r="H49" s="1" t="s">
        <v>74</v>
      </c>
      <c r="I49" s="1" t="s">
        <v>66</v>
      </c>
      <c r="J49" s="1" t="s">
        <v>75</v>
      </c>
      <c r="K49" s="1" t="s">
        <v>68</v>
      </c>
    </row>
    <row r="50" spans="1:11" x14ac:dyDescent="0.25">
      <c r="A50">
        <v>7.6</v>
      </c>
      <c r="B50" t="s">
        <v>204</v>
      </c>
      <c r="C50" t="s">
        <v>223</v>
      </c>
      <c r="D50" s="3">
        <v>7.9100000000000004E-2</v>
      </c>
      <c r="E50" s="3">
        <v>7.3800000000000004E-2</v>
      </c>
      <c r="F50" s="3">
        <v>8.2400000000000001E-2</v>
      </c>
      <c r="G50" s="3">
        <v>8.2799999999999999E-2</v>
      </c>
      <c r="H50" s="5">
        <f>SUM(G50-F50)</f>
        <v>3.9999999999999758E-4</v>
      </c>
      <c r="I50" s="5">
        <f>SUM(G50-F50)/F50</f>
        <v>4.8543689320388059E-3</v>
      </c>
      <c r="J50" s="5">
        <f>SUM(G50-D50)</f>
        <v>3.699999999999995E-3</v>
      </c>
      <c r="K50" s="5">
        <f>SUM(G50-D50)/D50</f>
        <v>4.6776232616940513E-2</v>
      </c>
    </row>
    <row r="51" spans="1:11" x14ac:dyDescent="0.25">
      <c r="A51">
        <v>7.6</v>
      </c>
      <c r="B51" t="s">
        <v>204</v>
      </c>
      <c r="C51" t="s">
        <v>123</v>
      </c>
      <c r="D51" s="3">
        <v>7.0400000000000004E-2</v>
      </c>
      <c r="E51" s="3">
        <v>6.7000000000000004E-2</v>
      </c>
      <c r="F51" s="3">
        <v>7.0199999999999999E-2</v>
      </c>
      <c r="G51" s="3">
        <v>6.83E-2</v>
      </c>
      <c r="H51" s="5">
        <f>SUM(G51-F51)</f>
        <v>-1.8999999999999989E-3</v>
      </c>
      <c r="I51" s="5">
        <f>SUM(G51-F51)/F51</f>
        <v>-2.7065527065527051E-2</v>
      </c>
      <c r="J51" s="5">
        <f>SUM(G51-D51)</f>
        <v>-2.1000000000000046E-3</v>
      </c>
      <c r="K51" s="5">
        <f>SUM(G51-D51)/D51</f>
        <v>-2.9829545454545518E-2</v>
      </c>
    </row>
    <row r="52" spans="1:11" x14ac:dyDescent="0.25">
      <c r="A52">
        <v>7.6</v>
      </c>
      <c r="B52" t="s">
        <v>204</v>
      </c>
      <c r="C52" t="s">
        <v>124</v>
      </c>
      <c r="D52" s="3">
        <v>6.0400000000000002E-2</v>
      </c>
      <c r="E52" s="3">
        <v>6.6699999999999995E-2</v>
      </c>
      <c r="F52" s="3">
        <v>6.1400000000000003E-2</v>
      </c>
      <c r="G52" s="3">
        <v>5.8999999999999997E-2</v>
      </c>
      <c r="H52" s="5">
        <f>SUM(G52-F52)</f>
        <v>-2.4000000000000063E-3</v>
      </c>
      <c r="I52" s="5">
        <f>SUM(G52-F52)/F52</f>
        <v>-3.9087947882736257E-2</v>
      </c>
      <c r="J52" s="5">
        <f>SUM(G52-D52)</f>
        <v>-1.4000000000000054E-3</v>
      </c>
      <c r="K52" s="5">
        <f>SUM(G52-D52)/D52</f>
        <v>-2.3178807947019955E-2</v>
      </c>
    </row>
    <row r="53" spans="1:11" x14ac:dyDescent="0.25">
      <c r="A53">
        <v>7.6</v>
      </c>
      <c r="B53" t="s">
        <v>204</v>
      </c>
      <c r="C53" t="s">
        <v>125</v>
      </c>
      <c r="D53" s="3">
        <v>6.3799999999999996E-2</v>
      </c>
      <c r="E53" s="3">
        <v>6.2E-2</v>
      </c>
      <c r="F53" s="3">
        <v>6.2399999999999997E-2</v>
      </c>
      <c r="G53" s="3">
        <v>7.2099999999999997E-2</v>
      </c>
      <c r="H53" s="5">
        <f>SUM(G53-F53)</f>
        <v>9.7000000000000003E-3</v>
      </c>
      <c r="I53" s="5">
        <f>SUM(G53-F53)/F53</f>
        <v>0.15544871794871795</v>
      </c>
      <c r="J53" s="5">
        <f>SUM(G53-D53)</f>
        <v>8.3000000000000018E-3</v>
      </c>
      <c r="K53" s="5">
        <f>SUM(G53-D53)/D53</f>
        <v>0.13009404388714738</v>
      </c>
    </row>
    <row r="54" spans="1:11" x14ac:dyDescent="0.25">
      <c r="A54">
        <v>7.6</v>
      </c>
      <c r="B54" t="s">
        <v>204</v>
      </c>
      <c r="C54" t="s">
        <v>126</v>
      </c>
      <c r="D54" s="3">
        <v>6.2E-2</v>
      </c>
      <c r="E54" s="3">
        <v>6.3899999999999998E-2</v>
      </c>
      <c r="F54" s="3">
        <v>7.0000000000000007E-2</v>
      </c>
      <c r="G54" s="3">
        <v>6.5799999999999997E-2</v>
      </c>
      <c r="H54" s="5">
        <f>SUM(G54-F54)</f>
        <v>-4.2000000000000093E-3</v>
      </c>
      <c r="I54" s="5">
        <f>SUM(G54-F54)/F54</f>
        <v>-6.000000000000013E-2</v>
      </c>
      <c r="J54" s="5">
        <f>SUM(G54-D54)</f>
        <v>3.7999999999999978E-3</v>
      </c>
      <c r="K54" s="5">
        <f>SUM(G54-D54)/D54</f>
        <v>6.1290322580645124E-2</v>
      </c>
    </row>
    <row r="55" spans="1:11" x14ac:dyDescent="0.25">
      <c r="D55" s="3"/>
      <c r="E55" s="3"/>
      <c r="F55" s="3"/>
      <c r="G55" s="3"/>
    </row>
    <row r="56" spans="1:11" x14ac:dyDescent="0.25">
      <c r="A56" s="7" t="s">
        <v>230</v>
      </c>
      <c r="B56" s="11"/>
      <c r="C56" s="11"/>
      <c r="D56" s="11"/>
      <c r="E56" s="11"/>
      <c r="F56" s="11"/>
      <c r="G56" s="11"/>
      <c r="H56" s="19"/>
      <c r="I56" s="19"/>
      <c r="J56" s="19"/>
      <c r="K56" s="19"/>
    </row>
    <row r="57" spans="1:11" x14ac:dyDescent="0.25">
      <c r="A57" s="1" t="s">
        <v>38</v>
      </c>
      <c r="B57" s="1" t="s">
        <v>226</v>
      </c>
      <c r="C57" s="1" t="s">
        <v>193</v>
      </c>
      <c r="D57" s="1">
        <v>2021</v>
      </c>
      <c r="E57" s="1">
        <v>2022</v>
      </c>
      <c r="F57" s="1">
        <v>2023</v>
      </c>
      <c r="G57" s="1">
        <v>2024</v>
      </c>
      <c r="H57" s="1" t="s">
        <v>74</v>
      </c>
      <c r="I57" s="1" t="s">
        <v>66</v>
      </c>
      <c r="J57" s="1" t="s">
        <v>75</v>
      </c>
      <c r="K57" s="1" t="s">
        <v>68</v>
      </c>
    </row>
    <row r="58" spans="1:11" x14ac:dyDescent="0.25">
      <c r="A58">
        <v>8.6</v>
      </c>
      <c r="B58" t="s">
        <v>206</v>
      </c>
      <c r="C58" t="s">
        <v>223</v>
      </c>
      <c r="D58" s="3">
        <v>0</v>
      </c>
      <c r="E58" s="3">
        <v>3.8999999999999998E-3</v>
      </c>
      <c r="F58" s="3">
        <v>3.3999999999999998E-3</v>
      </c>
      <c r="G58" s="3">
        <v>5.0000000000000001E-3</v>
      </c>
      <c r="H58" s="5">
        <f>SUM(G58-F58)</f>
        <v>1.6000000000000003E-3</v>
      </c>
      <c r="I58" s="5">
        <f>SUM(G58-F58)/F58</f>
        <v>0.47058823529411775</v>
      </c>
      <c r="J58" s="5">
        <f>SUM(G58-D58)</f>
        <v>5.0000000000000001E-3</v>
      </c>
      <c r="K58" s="53" t="s">
        <v>50</v>
      </c>
    </row>
    <row r="59" spans="1:11" x14ac:dyDescent="0.25">
      <c r="A59">
        <v>8.6</v>
      </c>
      <c r="B59" t="s">
        <v>206</v>
      </c>
      <c r="C59" t="s">
        <v>123</v>
      </c>
      <c r="D59" s="3">
        <v>7.0000000000000001E-3</v>
      </c>
      <c r="E59" s="3">
        <v>7.9000000000000008E-3</v>
      </c>
      <c r="F59" s="3">
        <v>7.1000000000000004E-3</v>
      </c>
      <c r="G59" s="3">
        <v>6.7999999999999996E-3</v>
      </c>
      <c r="H59" s="5">
        <f>SUM(G59-F59)</f>
        <v>-3.0000000000000079E-4</v>
      </c>
      <c r="I59" s="5">
        <f>SUM(G59-F59)/F59</f>
        <v>-4.2253521126760674E-2</v>
      </c>
      <c r="J59" s="5">
        <f>SUM(G59-D59)</f>
        <v>-2.0000000000000052E-4</v>
      </c>
      <c r="K59" s="5">
        <f>SUM(G59-D59)/D59</f>
        <v>-2.8571428571428647E-2</v>
      </c>
    </row>
    <row r="60" spans="1:11" x14ac:dyDescent="0.25">
      <c r="A60">
        <v>8.6</v>
      </c>
      <c r="B60" t="s">
        <v>206</v>
      </c>
      <c r="C60" t="s">
        <v>124</v>
      </c>
      <c r="D60" s="3">
        <v>9.5999999999999992E-3</v>
      </c>
      <c r="E60" s="3">
        <v>8.6E-3</v>
      </c>
      <c r="F60" s="3">
        <v>8.0000000000000002E-3</v>
      </c>
      <c r="G60" s="3">
        <v>8.0000000000000002E-3</v>
      </c>
      <c r="H60" s="5">
        <f>SUM(G60-F60)</f>
        <v>0</v>
      </c>
      <c r="I60" s="5">
        <f>SUM(G60-F60)/F60</f>
        <v>0</v>
      </c>
      <c r="J60" s="5">
        <f>SUM(G60-D60)</f>
        <v>-1.599999999999999E-3</v>
      </c>
      <c r="K60" s="5">
        <f>SUM(G60-D60)/D60</f>
        <v>-0.16666666666666657</v>
      </c>
    </row>
    <row r="61" spans="1:11" x14ac:dyDescent="0.25">
      <c r="A61">
        <v>8.6</v>
      </c>
      <c r="B61" t="s">
        <v>206</v>
      </c>
      <c r="C61" t="s">
        <v>125</v>
      </c>
      <c r="D61" s="3">
        <v>1.01E-2</v>
      </c>
      <c r="E61" s="3">
        <v>7.1999999999999998E-3</v>
      </c>
      <c r="F61" s="3">
        <v>9.1000000000000004E-3</v>
      </c>
      <c r="G61" s="3">
        <v>8.6E-3</v>
      </c>
      <c r="H61" s="5">
        <f>SUM(G61-F61)</f>
        <v>-5.0000000000000044E-4</v>
      </c>
      <c r="I61" s="5">
        <f>SUM(G61-F61)/F61</f>
        <v>-5.4945054945054993E-2</v>
      </c>
      <c r="J61" s="5">
        <f>SUM(G61-D61)</f>
        <v>-1.4999999999999996E-3</v>
      </c>
      <c r="K61" s="5">
        <f>SUM(G61-D61)/D61</f>
        <v>-0.14851485148514848</v>
      </c>
    </row>
    <row r="62" spans="1:11" x14ac:dyDescent="0.25">
      <c r="A62">
        <v>8.6</v>
      </c>
      <c r="B62" t="s">
        <v>206</v>
      </c>
      <c r="C62" t="s">
        <v>126</v>
      </c>
      <c r="D62" s="3">
        <v>8.9999999999999993E-3</v>
      </c>
      <c r="E62" s="3">
        <v>8.8999999999999999E-3</v>
      </c>
      <c r="F62" s="3">
        <v>0.01</v>
      </c>
      <c r="G62" s="3">
        <v>9.4999999999999998E-3</v>
      </c>
      <c r="H62" s="5">
        <f>SUM(G62-F62)</f>
        <v>-5.0000000000000044E-4</v>
      </c>
      <c r="I62" s="5">
        <f>SUM(G62-F62)/F62</f>
        <v>-5.0000000000000044E-2</v>
      </c>
      <c r="J62" s="5">
        <f>SUM(G62-D62)</f>
        <v>5.0000000000000044E-4</v>
      </c>
      <c r="K62" s="5">
        <f>SUM(G62-D62)/D62</f>
        <v>5.5555555555555608E-2</v>
      </c>
    </row>
    <row r="63" spans="1:11" x14ac:dyDescent="0.25">
      <c r="D63" s="3"/>
      <c r="E63" s="3"/>
      <c r="F63" s="3"/>
      <c r="G63" s="3"/>
    </row>
    <row r="64" spans="1:11" x14ac:dyDescent="0.25">
      <c r="A64" s="7" t="s">
        <v>231</v>
      </c>
      <c r="B64" s="11"/>
      <c r="C64" s="11"/>
      <c r="D64" s="11"/>
      <c r="E64" s="11"/>
      <c r="F64" s="11"/>
      <c r="G64" s="11"/>
      <c r="H64" s="19"/>
      <c r="I64" s="19"/>
      <c r="J64" s="19"/>
      <c r="K64" s="19"/>
    </row>
    <row r="65" spans="1:11" x14ac:dyDescent="0.25">
      <c r="A65" s="1" t="s">
        <v>38</v>
      </c>
      <c r="B65" s="1" t="s">
        <v>226</v>
      </c>
      <c r="C65" s="1" t="s">
        <v>193</v>
      </c>
      <c r="D65" s="1">
        <v>2021</v>
      </c>
      <c r="E65" s="1">
        <v>2022</v>
      </c>
      <c r="F65" s="1">
        <v>2023</v>
      </c>
      <c r="G65" s="1">
        <v>2024</v>
      </c>
      <c r="H65" s="1" t="s">
        <v>74</v>
      </c>
      <c r="I65" s="1" t="s">
        <v>66</v>
      </c>
      <c r="J65" s="1" t="s">
        <v>75</v>
      </c>
      <c r="K65" s="1" t="s">
        <v>68</v>
      </c>
    </row>
    <row r="66" spans="1:11" x14ac:dyDescent="0.25">
      <c r="A66">
        <v>9.6</v>
      </c>
      <c r="B66" t="s">
        <v>208</v>
      </c>
      <c r="C66" t="s">
        <v>223</v>
      </c>
      <c r="D66" s="3">
        <v>0.157</v>
      </c>
      <c r="E66" s="3">
        <v>0.153</v>
      </c>
      <c r="F66" s="3">
        <v>0.14000000000000001</v>
      </c>
      <c r="G66" s="3">
        <v>0.15409999999999999</v>
      </c>
      <c r="H66" s="5">
        <f>SUM(G66-F66)</f>
        <v>1.4099999999999974E-2</v>
      </c>
      <c r="I66" s="5">
        <f>SUM(G66-F66)/F66</f>
        <v>0.10071428571428552</v>
      </c>
      <c r="J66" s="5">
        <f>SUM(G66-D66)</f>
        <v>-2.9000000000000137E-3</v>
      </c>
      <c r="K66" s="5">
        <f>SUM(G66-D66)/D66</f>
        <v>-1.847133757961792E-2</v>
      </c>
    </row>
    <row r="67" spans="1:11" x14ac:dyDescent="0.25">
      <c r="A67">
        <v>9.6</v>
      </c>
      <c r="B67" t="s">
        <v>208</v>
      </c>
      <c r="C67" t="s">
        <v>123</v>
      </c>
      <c r="D67" s="3">
        <v>0.15509999999999999</v>
      </c>
      <c r="E67" s="3">
        <v>0.161</v>
      </c>
      <c r="F67" s="3">
        <v>0.14860000000000001</v>
      </c>
      <c r="G67" s="3">
        <v>0.12920000000000001</v>
      </c>
      <c r="H67" s="5">
        <f>SUM(G67-F67)</f>
        <v>-1.9400000000000001E-2</v>
      </c>
      <c r="I67" s="5">
        <f>SUM(G67-F67)/F67</f>
        <v>-0.13055181695827725</v>
      </c>
      <c r="J67" s="5">
        <f>SUM(G67-D67)</f>
        <v>-2.5899999999999979E-2</v>
      </c>
      <c r="K67" s="5">
        <f>SUM(G67-D67)/D67</f>
        <v>-0.16698903932946474</v>
      </c>
    </row>
    <row r="68" spans="1:11" x14ac:dyDescent="0.25">
      <c r="A68">
        <v>9.6</v>
      </c>
      <c r="B68" t="s">
        <v>208</v>
      </c>
      <c r="C68" t="s">
        <v>124</v>
      </c>
      <c r="D68" s="3">
        <v>0.1784</v>
      </c>
      <c r="E68" s="3">
        <v>0.16830000000000001</v>
      </c>
      <c r="F68" s="3">
        <v>0.15409999999999999</v>
      </c>
      <c r="G68" s="3">
        <v>0.154</v>
      </c>
      <c r="H68" s="5">
        <f>SUM(G68-F68)</f>
        <v>-9.9999999999988987E-5</v>
      </c>
      <c r="I68" s="5">
        <f>SUM(G68-F68)/F68</f>
        <v>-6.4892926670985724E-4</v>
      </c>
      <c r="J68" s="5">
        <f>SUM(G68-D68)</f>
        <v>-2.4400000000000005E-2</v>
      </c>
      <c r="K68" s="5">
        <f>SUM(G68-D68)/D68</f>
        <v>-0.13677130044843053</v>
      </c>
    </row>
    <row r="69" spans="1:11" x14ac:dyDescent="0.25">
      <c r="A69">
        <v>9.6</v>
      </c>
      <c r="B69" t="s">
        <v>208</v>
      </c>
      <c r="C69" t="s">
        <v>125</v>
      </c>
      <c r="D69" s="3">
        <v>0.1875</v>
      </c>
      <c r="E69" s="3">
        <v>0.16500000000000001</v>
      </c>
      <c r="F69" s="3">
        <v>0.1487</v>
      </c>
      <c r="G69" s="3">
        <v>0.15479999999999999</v>
      </c>
      <c r="H69" s="5">
        <f>SUM(G69-F69)</f>
        <v>6.0999999999999943E-3</v>
      </c>
      <c r="I69" s="5">
        <f>SUM(G69-F69)/F69</f>
        <v>4.1022192333557458E-2</v>
      </c>
      <c r="J69" s="5">
        <f>SUM(G69-D69)</f>
        <v>-3.2700000000000007E-2</v>
      </c>
      <c r="K69" s="5">
        <f>SUM(G69-D69)/D69</f>
        <v>-0.17440000000000003</v>
      </c>
    </row>
    <row r="70" spans="1:11" x14ac:dyDescent="0.25">
      <c r="A70">
        <v>9.6</v>
      </c>
      <c r="B70" t="s">
        <v>208</v>
      </c>
      <c r="C70" t="s">
        <v>126</v>
      </c>
      <c r="D70" s="3">
        <v>0.18379999999999999</v>
      </c>
      <c r="E70" s="3">
        <v>0.17299999999999999</v>
      </c>
      <c r="F70" s="3">
        <v>0.17299999999999999</v>
      </c>
      <c r="G70" s="3">
        <v>0.16200000000000001</v>
      </c>
      <c r="H70" s="5">
        <f>SUM(G70-F70)</f>
        <v>-1.0999999999999982E-2</v>
      </c>
      <c r="I70" s="5">
        <f>SUM(G70-F70)/F70</f>
        <v>-6.3583815028901633E-2</v>
      </c>
      <c r="J70" s="5">
        <f>SUM(G70-D70)</f>
        <v>-2.1799999999999986E-2</v>
      </c>
      <c r="K70" s="5">
        <f>SUM(G70-D70)/D70</f>
        <v>-0.11860718171925999</v>
      </c>
    </row>
    <row r="71" spans="1:11" x14ac:dyDescent="0.25">
      <c r="D71" s="3"/>
      <c r="E71" s="3"/>
      <c r="F71" s="3"/>
      <c r="G71" s="3"/>
    </row>
    <row r="72" spans="1:11" ht="18.75" x14ac:dyDescent="0.3">
      <c r="A72" s="46" t="s">
        <v>209</v>
      </c>
      <c r="D72" s="3"/>
      <c r="E72" s="3"/>
      <c r="F72" s="3"/>
      <c r="G72" s="3"/>
    </row>
    <row r="73" spans="1:11" x14ac:dyDescent="0.25">
      <c r="D73" s="3"/>
      <c r="E73" s="3"/>
      <c r="F73" s="3"/>
      <c r="G73" s="3"/>
    </row>
    <row r="74" spans="1:11" x14ac:dyDescent="0.25">
      <c r="A74" s="7" t="s">
        <v>210</v>
      </c>
      <c r="B74" s="19"/>
      <c r="C74" s="19"/>
      <c r="D74" s="19"/>
      <c r="E74" s="7"/>
      <c r="F74" s="7"/>
      <c r="G74" s="7"/>
      <c r="H74" s="19"/>
      <c r="I74" s="19"/>
      <c r="J74" s="19"/>
      <c r="K74" s="19"/>
    </row>
    <row r="75" spans="1:11" x14ac:dyDescent="0.25">
      <c r="A75" s="1" t="s">
        <v>38</v>
      </c>
      <c r="B75" s="1" t="s">
        <v>192</v>
      </c>
      <c r="C75" s="1" t="s">
        <v>193</v>
      </c>
      <c r="D75" s="1">
        <v>2021</v>
      </c>
      <c r="E75" s="1">
        <v>2022</v>
      </c>
      <c r="F75" s="1">
        <v>2023</v>
      </c>
      <c r="G75" s="1">
        <v>2024</v>
      </c>
      <c r="H75" s="1" t="s">
        <v>65</v>
      </c>
      <c r="I75" s="1" t="s">
        <v>66</v>
      </c>
      <c r="J75" s="1" t="s">
        <v>67</v>
      </c>
      <c r="K75" s="1" t="s">
        <v>68</v>
      </c>
    </row>
    <row r="76" spans="1:11" x14ac:dyDescent="0.25">
      <c r="A76">
        <v>10.6</v>
      </c>
      <c r="B76" t="s">
        <v>120</v>
      </c>
      <c r="C76" t="s">
        <v>223</v>
      </c>
      <c r="D76">
        <v>4</v>
      </c>
      <c r="E76">
        <v>4</v>
      </c>
      <c r="F76">
        <v>4</v>
      </c>
      <c r="G76">
        <v>4</v>
      </c>
      <c r="H76">
        <f>SUM(G76-F76)</f>
        <v>0</v>
      </c>
      <c r="I76" s="5">
        <f>SUM(G76-F76)/F76</f>
        <v>0</v>
      </c>
      <c r="J76">
        <f>SUM(G76-D76)</f>
        <v>0</v>
      </c>
      <c r="K76" s="5">
        <f>SUM(G76-D76)/D76</f>
        <v>0</v>
      </c>
    </row>
    <row r="77" spans="1:11" x14ac:dyDescent="0.25">
      <c r="A77">
        <v>10.6</v>
      </c>
      <c r="B77" t="s">
        <v>120</v>
      </c>
      <c r="C77" t="s">
        <v>123</v>
      </c>
      <c r="D77">
        <v>4</v>
      </c>
      <c r="E77">
        <v>4</v>
      </c>
      <c r="F77">
        <v>4</v>
      </c>
      <c r="G77">
        <v>4</v>
      </c>
      <c r="H77">
        <f>SUM(G77-F77)</f>
        <v>0</v>
      </c>
      <c r="I77" s="5">
        <f>SUM(G77-F77)/F77</f>
        <v>0</v>
      </c>
      <c r="J77">
        <f>SUM(G77-D77)</f>
        <v>0</v>
      </c>
      <c r="K77" s="5">
        <f>SUM(G77-D77)/D77</f>
        <v>0</v>
      </c>
    </row>
    <row r="78" spans="1:11" x14ac:dyDescent="0.25">
      <c r="A78">
        <v>10.6</v>
      </c>
      <c r="B78" t="s">
        <v>120</v>
      </c>
      <c r="C78" t="s">
        <v>124</v>
      </c>
      <c r="D78">
        <v>4</v>
      </c>
      <c r="E78">
        <v>4</v>
      </c>
      <c r="F78">
        <v>4</v>
      </c>
      <c r="G78">
        <v>4</v>
      </c>
      <c r="H78">
        <f>SUM(G78-F78)</f>
        <v>0</v>
      </c>
      <c r="I78" s="5">
        <f>SUM(G78-F78)/F78</f>
        <v>0</v>
      </c>
      <c r="J78">
        <f>SUM(G78-D78)</f>
        <v>0</v>
      </c>
      <c r="K78" s="5">
        <f>SUM(G78-D78)/D78</f>
        <v>0</v>
      </c>
    </row>
    <row r="79" spans="1:11" x14ac:dyDescent="0.25">
      <c r="A79">
        <v>10.6</v>
      </c>
      <c r="B79" t="s">
        <v>120</v>
      </c>
      <c r="C79" t="s">
        <v>125</v>
      </c>
      <c r="D79">
        <v>4</v>
      </c>
      <c r="E79">
        <v>4</v>
      </c>
      <c r="F79">
        <v>4</v>
      </c>
      <c r="G79">
        <v>5</v>
      </c>
      <c r="H79">
        <f>SUM(G79-F79)</f>
        <v>1</v>
      </c>
      <c r="I79" s="5">
        <f>SUM(G79-F79)/F79</f>
        <v>0.25</v>
      </c>
      <c r="J79">
        <f>SUM(G79-D79)</f>
        <v>1</v>
      </c>
      <c r="K79" s="5">
        <f>SUM(G79-D79)/D79</f>
        <v>0.25</v>
      </c>
    </row>
    <row r="80" spans="1:11" x14ac:dyDescent="0.25">
      <c r="A80">
        <v>10.6</v>
      </c>
      <c r="B80" t="s">
        <v>120</v>
      </c>
      <c r="C80" t="s">
        <v>126</v>
      </c>
      <c r="D80">
        <v>5</v>
      </c>
      <c r="E80">
        <v>5</v>
      </c>
      <c r="F80">
        <v>5</v>
      </c>
      <c r="G80">
        <v>5</v>
      </c>
      <c r="H80">
        <f>SUM(G80-F80)</f>
        <v>0</v>
      </c>
      <c r="I80" s="5">
        <f>SUM(G80-F80)/F80</f>
        <v>0</v>
      </c>
      <c r="J80">
        <f>SUM(G80-D80)</f>
        <v>0</v>
      </c>
      <c r="K80" s="5">
        <f>SUM(G80-D80)/D80</f>
        <v>0</v>
      </c>
    </row>
    <row r="81" spans="1:11" x14ac:dyDescent="0.25">
      <c r="D81" s="3"/>
      <c r="E81" s="3"/>
      <c r="F81" s="3"/>
      <c r="G81" s="3"/>
    </row>
    <row r="82" spans="1:11" x14ac:dyDescent="0.25">
      <c r="A82" s="7" t="s">
        <v>232</v>
      </c>
      <c r="B82" s="19"/>
      <c r="C82" s="19"/>
      <c r="D82" s="19"/>
      <c r="E82" s="7"/>
      <c r="F82" s="7"/>
      <c r="G82" s="7"/>
      <c r="H82" s="19"/>
      <c r="I82" s="19"/>
      <c r="J82" s="19"/>
      <c r="K82" s="19"/>
    </row>
    <row r="83" spans="1:11" x14ac:dyDescent="0.25">
      <c r="A83" s="1" t="s">
        <v>38</v>
      </c>
      <c r="B83" s="1" t="s">
        <v>192</v>
      </c>
      <c r="C83" s="1" t="s">
        <v>193</v>
      </c>
      <c r="D83" s="1">
        <v>2021</v>
      </c>
      <c r="E83" s="1">
        <v>2022</v>
      </c>
      <c r="F83" s="1">
        <v>2023</v>
      </c>
      <c r="G83" s="1">
        <v>2024</v>
      </c>
      <c r="H83" s="1" t="s">
        <v>184</v>
      </c>
      <c r="I83" s="1" t="s">
        <v>66</v>
      </c>
      <c r="J83" s="1" t="s">
        <v>185</v>
      </c>
      <c r="K83" s="1" t="s">
        <v>68</v>
      </c>
    </row>
    <row r="84" spans="1:11" x14ac:dyDescent="0.25">
      <c r="A84">
        <v>11.6</v>
      </c>
      <c r="B84" t="s">
        <v>120</v>
      </c>
      <c r="C84" t="s">
        <v>223</v>
      </c>
      <c r="D84" s="9">
        <v>10988.43</v>
      </c>
      <c r="E84" s="9">
        <v>11540.92</v>
      </c>
      <c r="F84" s="2">
        <v>11744.69</v>
      </c>
      <c r="G84" s="2">
        <v>11570.91</v>
      </c>
      <c r="H84" s="23">
        <f>SUM(G84-F84)</f>
        <v>-173.78000000000065</v>
      </c>
      <c r="I84" s="12">
        <f>SUM(G84-F84)/F84</f>
        <v>-1.4796473981007642E-2</v>
      </c>
      <c r="J84" s="23">
        <f>SUM(G84-D84)</f>
        <v>582.47999999999956</v>
      </c>
      <c r="K84" s="12">
        <f>SUM(G84-D84)/D84</f>
        <v>5.3008482558472826E-2</v>
      </c>
    </row>
    <row r="85" spans="1:11" x14ac:dyDescent="0.25">
      <c r="A85">
        <v>11.6</v>
      </c>
      <c r="B85" t="s">
        <v>120</v>
      </c>
      <c r="C85" t="s">
        <v>123</v>
      </c>
      <c r="D85" s="9">
        <v>12460.88</v>
      </c>
      <c r="E85" s="9">
        <v>13289.42</v>
      </c>
      <c r="F85" s="2">
        <v>14087.62</v>
      </c>
      <c r="G85" s="2">
        <v>13993.41</v>
      </c>
      <c r="H85" s="23">
        <f>SUM(G85-F85)</f>
        <v>-94.210000000000946</v>
      </c>
      <c r="I85" s="12">
        <f>SUM(G85-F85)/F85</f>
        <v>-6.68743194379185E-3</v>
      </c>
      <c r="J85" s="23">
        <f>SUM(G85-D85)</f>
        <v>1532.5300000000007</v>
      </c>
      <c r="K85" s="12">
        <f>SUM(G85-D85)/D85</f>
        <v>0.12298730105738927</v>
      </c>
    </row>
    <row r="86" spans="1:11" x14ac:dyDescent="0.25">
      <c r="A86">
        <v>11.6</v>
      </c>
      <c r="B86" t="s">
        <v>120</v>
      </c>
      <c r="C86" t="s">
        <v>124</v>
      </c>
      <c r="D86" s="9">
        <v>16083.22</v>
      </c>
      <c r="E86" s="9">
        <v>15345.7</v>
      </c>
      <c r="F86" s="2">
        <v>15758.27</v>
      </c>
      <c r="G86" s="2">
        <v>17719.48</v>
      </c>
      <c r="H86" s="23">
        <f>SUM(G86-F86)</f>
        <v>1961.2099999999991</v>
      </c>
      <c r="I86" s="12">
        <f>SUM(G86-F86)/F86</f>
        <v>0.12445592060549789</v>
      </c>
      <c r="J86" s="23">
        <f>SUM(G86-D86)</f>
        <v>1636.2600000000002</v>
      </c>
      <c r="K86" s="12">
        <f>SUM(G86-D86)/D86</f>
        <v>0.10173708996084119</v>
      </c>
    </row>
    <row r="87" spans="1:11" x14ac:dyDescent="0.25">
      <c r="A87">
        <v>11.6</v>
      </c>
      <c r="B87" t="s">
        <v>120</v>
      </c>
      <c r="C87" t="s">
        <v>125</v>
      </c>
      <c r="D87" s="9">
        <v>17032.73</v>
      </c>
      <c r="E87" s="9">
        <v>15841.17</v>
      </c>
      <c r="F87" s="2">
        <v>18987.97</v>
      </c>
      <c r="G87" s="2">
        <v>18336.77</v>
      </c>
      <c r="H87" s="23">
        <f>SUM(G87-F87)</f>
        <v>-651.20000000000073</v>
      </c>
      <c r="I87" s="12">
        <f>SUM(G87-F87)/F87</f>
        <v>-3.4295398612911261E-2</v>
      </c>
      <c r="J87" s="23">
        <f>SUM(G87-D87)</f>
        <v>1304.0400000000009</v>
      </c>
      <c r="K87" s="12">
        <f>SUM(G87-D87)/D87</f>
        <v>7.6560833172368781E-2</v>
      </c>
    </row>
    <row r="88" spans="1:11" x14ac:dyDescent="0.25">
      <c r="A88">
        <v>11.6</v>
      </c>
      <c r="B88" t="s">
        <v>120</v>
      </c>
      <c r="C88" t="s">
        <v>126</v>
      </c>
      <c r="D88" s="9">
        <v>17934.64</v>
      </c>
      <c r="E88" s="9">
        <v>19131.13</v>
      </c>
      <c r="F88" s="2">
        <v>19203.68</v>
      </c>
      <c r="G88" s="2">
        <v>18551.189999999999</v>
      </c>
      <c r="H88" s="23">
        <f>SUM(G88-F88)</f>
        <v>-652.4900000000016</v>
      </c>
      <c r="I88" s="12">
        <f>SUM(G88-F88)/F88</f>
        <v>-3.3977341842813542E-2</v>
      </c>
      <c r="J88" s="23">
        <f>SUM(G88-D88)</f>
        <v>616.54999999999927</v>
      </c>
      <c r="K88" s="12">
        <f>SUM(G88-D88)/D88</f>
        <v>3.4377606687393744E-2</v>
      </c>
    </row>
  </sheetData>
  <conditionalFormatting sqref="H58:J58 H59:K62">
    <cfRule type="cellIs" dxfId="143" priority="7" operator="lessThan">
      <formula>0</formula>
    </cfRule>
    <cfRule type="cellIs" dxfId="142" priority="8" operator="greaterThan">
      <formula>0</formula>
    </cfRule>
  </conditionalFormatting>
  <conditionalFormatting sqref="H8:K12">
    <cfRule type="cellIs" dxfId="141" priority="35" operator="lessThan">
      <formula>0</formula>
    </cfRule>
    <cfRule type="cellIs" dxfId="140" priority="36" operator="greaterThan">
      <formula>0</formula>
    </cfRule>
  </conditionalFormatting>
  <conditionalFormatting sqref="H16:K20">
    <cfRule type="cellIs" dxfId="139" priority="33" operator="lessThan">
      <formula>0</formula>
    </cfRule>
    <cfRule type="cellIs" dxfId="138" priority="34" operator="greaterThan">
      <formula>0</formula>
    </cfRule>
  </conditionalFormatting>
  <conditionalFormatting sqref="H26:K30">
    <cfRule type="cellIs" dxfId="137" priority="15" operator="lessThan">
      <formula>0</formula>
    </cfRule>
    <cfRule type="cellIs" dxfId="136" priority="16" operator="greaterThan">
      <formula>0</formula>
    </cfRule>
  </conditionalFormatting>
  <conditionalFormatting sqref="H34:K38">
    <cfRule type="cellIs" dxfId="135" priority="13" operator="lessThan">
      <formula>0</formula>
    </cfRule>
    <cfRule type="cellIs" dxfId="134" priority="14" operator="greaterThan">
      <formula>0</formula>
    </cfRule>
  </conditionalFormatting>
  <conditionalFormatting sqref="H42:K46">
    <cfRule type="cellIs" dxfId="133" priority="11" operator="lessThan">
      <formula>0</formula>
    </cfRule>
    <cfRule type="cellIs" dxfId="132" priority="12" operator="greaterThan">
      <formula>0</formula>
    </cfRule>
  </conditionalFormatting>
  <conditionalFormatting sqref="H50:K54">
    <cfRule type="cellIs" dxfId="131" priority="9" operator="lessThan">
      <formula>0</formula>
    </cfRule>
    <cfRule type="cellIs" dxfId="130" priority="10" operator="greaterThan">
      <formula>0</formula>
    </cfRule>
  </conditionalFormatting>
  <conditionalFormatting sqref="H66:K70">
    <cfRule type="cellIs" dxfId="129" priority="5" operator="lessThan">
      <formula>0</formula>
    </cfRule>
    <cfRule type="cellIs" dxfId="128" priority="6" operator="greaterThan">
      <formula>0</formula>
    </cfRule>
  </conditionalFormatting>
  <conditionalFormatting sqref="H76:K80">
    <cfRule type="cellIs" dxfId="127" priority="3" operator="lessThan">
      <formula>0</formula>
    </cfRule>
    <cfRule type="cellIs" dxfId="126" priority="4" operator="greaterThan">
      <formula>0</formula>
    </cfRule>
  </conditionalFormatting>
  <conditionalFormatting sqref="H84:K88">
    <cfRule type="cellIs" dxfId="125" priority="1" operator="lessThan">
      <formula>0</formula>
    </cfRule>
    <cfRule type="cellIs" dxfId="124" priority="2" operator="greaterThan">
      <formula>0</formula>
    </cfRule>
  </conditionalFormatting>
  <hyperlinks>
    <hyperlink ref="A2" r:id="rId1" xr:uid="{01257783-999E-4924-BFE7-A7F2C76EA3CA}"/>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F7E2D7-97FC-4164-8831-B98EB68D5610}">
  <dimension ref="A1:K200"/>
  <sheetViews>
    <sheetView topLeftCell="A185" zoomScale="70" zoomScaleNormal="70" workbookViewId="0">
      <selection activeCell="A2" sqref="A2"/>
    </sheetView>
  </sheetViews>
  <sheetFormatPr defaultRowHeight="15" x14ac:dyDescent="0.25"/>
  <cols>
    <col min="2" max="2" width="12.28515625" bestFit="1" customWidth="1"/>
    <col min="3" max="3" width="24.85546875" customWidth="1"/>
    <col min="4" max="6" width="13.7109375" bestFit="1" customWidth="1"/>
    <col min="7" max="7" width="21.85546875" customWidth="1"/>
    <col min="8" max="8" width="21.28515625" customWidth="1"/>
    <col min="9" max="9" width="20.140625" customWidth="1"/>
    <col min="10" max="10" width="21.42578125" customWidth="1"/>
    <col min="11" max="11" width="20.7109375" customWidth="1"/>
  </cols>
  <sheetData>
    <row r="1" spans="1:11" ht="21" x14ac:dyDescent="0.35">
      <c r="A1" s="87" t="s">
        <v>233</v>
      </c>
      <c r="B1" s="86"/>
      <c r="C1" s="86"/>
      <c r="D1" s="86"/>
      <c r="E1" s="86"/>
      <c r="F1" s="86"/>
      <c r="G1" s="86"/>
      <c r="H1" s="86"/>
      <c r="I1" s="86"/>
      <c r="J1" s="86"/>
      <c r="K1" s="86"/>
    </row>
    <row r="2" spans="1:11" x14ac:dyDescent="0.25">
      <c r="A2" s="15" t="s">
        <v>234</v>
      </c>
    </row>
    <row r="4" spans="1:11" ht="18.75" x14ac:dyDescent="0.3">
      <c r="A4" s="46" t="s">
        <v>180</v>
      </c>
    </row>
    <row r="6" spans="1:11" x14ac:dyDescent="0.25">
      <c r="A6" s="7" t="s">
        <v>235</v>
      </c>
      <c r="B6" s="19"/>
      <c r="C6" s="19"/>
      <c r="D6" s="19"/>
      <c r="E6" s="19"/>
      <c r="F6" s="19"/>
      <c r="G6" s="19"/>
      <c r="H6" s="19"/>
      <c r="I6" s="19"/>
      <c r="J6" s="19"/>
      <c r="K6" s="19"/>
    </row>
    <row r="7" spans="1:11" x14ac:dyDescent="0.25">
      <c r="A7" s="1" t="s">
        <v>38</v>
      </c>
      <c r="B7" s="1" t="s">
        <v>182</v>
      </c>
      <c r="C7" s="1" t="s">
        <v>236</v>
      </c>
      <c r="D7" s="1">
        <v>2021</v>
      </c>
      <c r="E7" s="1">
        <v>2022</v>
      </c>
      <c r="F7" s="1">
        <v>2023</v>
      </c>
      <c r="G7" s="1">
        <v>2024</v>
      </c>
      <c r="H7" s="1" t="s">
        <v>184</v>
      </c>
      <c r="I7" s="1" t="s">
        <v>66</v>
      </c>
      <c r="J7" s="1" t="s">
        <v>185</v>
      </c>
      <c r="K7" s="1" t="s">
        <v>68</v>
      </c>
    </row>
    <row r="8" spans="1:11" x14ac:dyDescent="0.25">
      <c r="A8">
        <v>2.4</v>
      </c>
      <c r="B8" t="s">
        <v>188</v>
      </c>
      <c r="C8" t="s">
        <v>77</v>
      </c>
      <c r="D8" s="23">
        <v>723.37</v>
      </c>
      <c r="E8" s="23">
        <v>790.68</v>
      </c>
      <c r="F8" s="23">
        <v>829.41</v>
      </c>
      <c r="G8" s="23">
        <v>860.06</v>
      </c>
      <c r="H8" s="23">
        <f t="shared" ref="H8:H23" si="0">SUM(G8-F8)</f>
        <v>30.649999999999977</v>
      </c>
      <c r="I8" s="12">
        <f t="shared" ref="I8:I23" si="1">SUM(G8-F8)/F8</f>
        <v>3.695397933470778E-2</v>
      </c>
      <c r="J8" s="23">
        <f t="shared" ref="J8:J23" si="2">SUM(G8-D8)</f>
        <v>136.68999999999994</v>
      </c>
      <c r="K8" s="12">
        <f t="shared" ref="K8:K23" si="3">SUM(G8-D8)/D8</f>
        <v>0.18896277147241375</v>
      </c>
    </row>
    <row r="9" spans="1:11" x14ac:dyDescent="0.25">
      <c r="A9">
        <v>2.4</v>
      </c>
      <c r="B9" t="s">
        <v>188</v>
      </c>
      <c r="C9" t="s">
        <v>78</v>
      </c>
      <c r="D9" s="23">
        <v>571.39</v>
      </c>
      <c r="E9" s="23">
        <v>687.74</v>
      </c>
      <c r="F9" s="23">
        <v>709.62</v>
      </c>
      <c r="G9" s="23">
        <v>746.36</v>
      </c>
      <c r="H9" s="23">
        <f t="shared" si="0"/>
        <v>36.740000000000009</v>
      </c>
      <c r="I9" s="12">
        <f t="shared" si="1"/>
        <v>5.1774189002564766E-2</v>
      </c>
      <c r="J9" s="23">
        <f t="shared" si="2"/>
        <v>174.97000000000003</v>
      </c>
      <c r="K9" s="12">
        <f t="shared" si="3"/>
        <v>0.3062181697264566</v>
      </c>
    </row>
    <row r="10" spans="1:11" x14ac:dyDescent="0.25">
      <c r="A10">
        <v>2.4</v>
      </c>
      <c r="B10" t="s">
        <v>188</v>
      </c>
      <c r="C10" t="s">
        <v>79</v>
      </c>
      <c r="D10" s="23">
        <v>635.14</v>
      </c>
      <c r="E10" s="23">
        <v>663.11</v>
      </c>
      <c r="F10" s="23">
        <v>753.02</v>
      </c>
      <c r="G10" s="23">
        <v>787.46</v>
      </c>
      <c r="H10" s="23">
        <f t="shared" si="0"/>
        <v>34.440000000000055</v>
      </c>
      <c r="I10" s="12">
        <f t="shared" si="1"/>
        <v>4.5735837029561043E-2</v>
      </c>
      <c r="J10" s="23">
        <f t="shared" si="2"/>
        <v>152.32000000000005</v>
      </c>
      <c r="K10" s="12">
        <f t="shared" si="3"/>
        <v>0.23982114179550973</v>
      </c>
    </row>
    <row r="11" spans="1:11" x14ac:dyDescent="0.25">
      <c r="A11">
        <v>2.4</v>
      </c>
      <c r="B11" t="s">
        <v>188</v>
      </c>
      <c r="C11" t="s">
        <v>80</v>
      </c>
      <c r="D11" s="23">
        <v>650</v>
      </c>
      <c r="E11" s="23">
        <v>722.81</v>
      </c>
      <c r="F11" s="23">
        <v>839.37</v>
      </c>
      <c r="G11" s="23">
        <v>790.47</v>
      </c>
      <c r="H11" s="23">
        <f t="shared" si="0"/>
        <v>-48.899999999999977</v>
      </c>
      <c r="I11" s="12">
        <f t="shared" si="1"/>
        <v>-5.8257979198684702E-2</v>
      </c>
      <c r="J11" s="23">
        <f t="shared" si="2"/>
        <v>140.47000000000003</v>
      </c>
      <c r="K11" s="12">
        <f t="shared" si="3"/>
        <v>0.21610769230769236</v>
      </c>
    </row>
    <row r="12" spans="1:11" x14ac:dyDescent="0.25">
      <c r="A12">
        <v>2.4</v>
      </c>
      <c r="B12" t="s">
        <v>188</v>
      </c>
      <c r="C12" t="s">
        <v>81</v>
      </c>
      <c r="D12" s="23">
        <v>577.25</v>
      </c>
      <c r="E12" s="23">
        <v>659.2</v>
      </c>
      <c r="F12" s="23">
        <v>695.54</v>
      </c>
      <c r="G12" s="23">
        <v>738.82</v>
      </c>
      <c r="H12" s="23">
        <f t="shared" si="0"/>
        <v>43.280000000000086</v>
      </c>
      <c r="I12" s="12">
        <f t="shared" si="1"/>
        <v>6.2225033786698233E-2</v>
      </c>
      <c r="J12" s="23">
        <f t="shared" si="2"/>
        <v>161.57000000000005</v>
      </c>
      <c r="K12" s="12">
        <f t="shared" si="3"/>
        <v>0.27989605889995678</v>
      </c>
    </row>
    <row r="13" spans="1:11" x14ac:dyDescent="0.25">
      <c r="A13">
        <v>2.4</v>
      </c>
      <c r="B13" t="s">
        <v>188</v>
      </c>
      <c r="C13" t="s">
        <v>82</v>
      </c>
      <c r="D13" s="23">
        <v>587.59</v>
      </c>
      <c r="E13" s="23">
        <v>662.62</v>
      </c>
      <c r="F13" s="23">
        <v>741.76</v>
      </c>
      <c r="G13" s="23">
        <v>767.69</v>
      </c>
      <c r="H13" s="23">
        <f t="shared" si="0"/>
        <v>25.930000000000064</v>
      </c>
      <c r="I13" s="12">
        <f t="shared" si="1"/>
        <v>3.4957398619499654E-2</v>
      </c>
      <c r="J13" s="23">
        <f t="shared" si="2"/>
        <v>180.10000000000002</v>
      </c>
      <c r="K13" s="12">
        <f t="shared" si="3"/>
        <v>0.3065062373423646</v>
      </c>
    </row>
    <row r="14" spans="1:11" x14ac:dyDescent="0.25">
      <c r="A14">
        <v>2.4</v>
      </c>
      <c r="B14" t="s">
        <v>188</v>
      </c>
      <c r="C14" t="s">
        <v>83</v>
      </c>
      <c r="D14" s="23">
        <v>625.46</v>
      </c>
      <c r="E14" s="23">
        <v>648.1</v>
      </c>
      <c r="F14" s="23">
        <v>692.11</v>
      </c>
      <c r="G14" s="23">
        <v>681.71</v>
      </c>
      <c r="H14" s="23">
        <f t="shared" si="0"/>
        <v>-10.399999999999977</v>
      </c>
      <c r="I14" s="12">
        <f t="shared" si="1"/>
        <v>-1.5026513126526097E-2</v>
      </c>
      <c r="J14" s="23">
        <f t="shared" si="2"/>
        <v>56.25</v>
      </c>
      <c r="K14" s="12">
        <f t="shared" si="3"/>
        <v>8.9933808716784441E-2</v>
      </c>
    </row>
    <row r="15" spans="1:11" x14ac:dyDescent="0.25">
      <c r="A15">
        <v>2.4</v>
      </c>
      <c r="B15" t="s">
        <v>188</v>
      </c>
      <c r="C15" t="s">
        <v>84</v>
      </c>
      <c r="D15" s="23">
        <v>645.36</v>
      </c>
      <c r="E15" s="23">
        <v>758.84</v>
      </c>
      <c r="F15" s="23">
        <v>799.52</v>
      </c>
      <c r="G15" s="23">
        <v>822.69</v>
      </c>
      <c r="H15" s="23">
        <f t="shared" si="0"/>
        <v>23.170000000000073</v>
      </c>
      <c r="I15" s="12">
        <f t="shared" si="1"/>
        <v>2.8979887932759747E-2</v>
      </c>
      <c r="J15" s="23">
        <f t="shared" si="2"/>
        <v>177.33000000000004</v>
      </c>
      <c r="K15" s="12">
        <f t="shared" si="3"/>
        <v>0.27477686872443291</v>
      </c>
    </row>
    <row r="16" spans="1:11" x14ac:dyDescent="0.25">
      <c r="A16">
        <v>2.4</v>
      </c>
      <c r="B16" t="s">
        <v>188</v>
      </c>
      <c r="C16" t="s">
        <v>85</v>
      </c>
      <c r="D16" s="23">
        <v>598.14</v>
      </c>
      <c r="E16" s="23">
        <v>670.1</v>
      </c>
      <c r="F16" s="23">
        <v>704.37</v>
      </c>
      <c r="G16" s="23">
        <v>741.17</v>
      </c>
      <c r="H16" s="23">
        <f t="shared" si="0"/>
        <v>36.799999999999955</v>
      </c>
      <c r="I16" s="12">
        <f t="shared" si="1"/>
        <v>5.2245268821783944E-2</v>
      </c>
      <c r="J16" s="23">
        <f t="shared" si="2"/>
        <v>143.02999999999997</v>
      </c>
      <c r="K16" s="12">
        <f t="shared" si="3"/>
        <v>0.23912461965426152</v>
      </c>
    </row>
    <row r="17" spans="1:11" x14ac:dyDescent="0.25">
      <c r="A17">
        <v>2.4</v>
      </c>
      <c r="B17" t="s">
        <v>188</v>
      </c>
      <c r="C17" t="s">
        <v>86</v>
      </c>
      <c r="D17" s="23">
        <v>632.9</v>
      </c>
      <c r="E17" s="23">
        <v>689.19</v>
      </c>
      <c r="F17" s="23">
        <v>753.56</v>
      </c>
      <c r="G17" s="23">
        <v>775.67</v>
      </c>
      <c r="H17" s="23">
        <f t="shared" si="0"/>
        <v>22.110000000000014</v>
      </c>
      <c r="I17" s="12">
        <f t="shared" si="1"/>
        <v>2.9340729338075289E-2</v>
      </c>
      <c r="J17" s="23">
        <f t="shared" si="2"/>
        <v>142.76999999999998</v>
      </c>
      <c r="K17" s="12">
        <f t="shared" si="3"/>
        <v>0.22558066045188813</v>
      </c>
    </row>
    <row r="18" spans="1:11" x14ac:dyDescent="0.25">
      <c r="A18">
        <v>2.4</v>
      </c>
      <c r="B18" t="s">
        <v>188</v>
      </c>
      <c r="C18" t="s">
        <v>87</v>
      </c>
      <c r="D18" s="23">
        <v>558.73</v>
      </c>
      <c r="E18" s="23">
        <v>560.70000000000005</v>
      </c>
      <c r="F18" s="23">
        <v>726.32</v>
      </c>
      <c r="G18" s="23">
        <v>720.76</v>
      </c>
      <c r="H18" s="23">
        <f t="shared" si="0"/>
        <v>-5.5600000000000591</v>
      </c>
      <c r="I18" s="12">
        <f t="shared" si="1"/>
        <v>-7.6550280867937808E-3</v>
      </c>
      <c r="J18" s="23">
        <f t="shared" si="2"/>
        <v>162.02999999999997</v>
      </c>
      <c r="K18" s="12">
        <f t="shared" si="3"/>
        <v>0.28999695738549919</v>
      </c>
    </row>
    <row r="19" spans="1:11" x14ac:dyDescent="0.25">
      <c r="A19">
        <v>2.4</v>
      </c>
      <c r="B19" t="s">
        <v>188</v>
      </c>
      <c r="C19" t="s">
        <v>88</v>
      </c>
      <c r="D19" s="23">
        <v>584.91999999999996</v>
      </c>
      <c r="E19" s="23">
        <v>637.98</v>
      </c>
      <c r="F19" s="23">
        <v>698.71</v>
      </c>
      <c r="G19" s="23">
        <v>742.76</v>
      </c>
      <c r="H19" s="23">
        <f t="shared" si="0"/>
        <v>44.049999999999955</v>
      </c>
      <c r="I19" s="12">
        <f t="shared" si="1"/>
        <v>6.3044753903622325E-2</v>
      </c>
      <c r="J19" s="23">
        <f t="shared" si="2"/>
        <v>157.84000000000003</v>
      </c>
      <c r="K19" s="12">
        <f t="shared" si="3"/>
        <v>0.26984886822129528</v>
      </c>
    </row>
    <row r="20" spans="1:11" x14ac:dyDescent="0.25">
      <c r="A20">
        <v>2.4</v>
      </c>
      <c r="B20" t="s">
        <v>188</v>
      </c>
      <c r="C20" t="s">
        <v>89</v>
      </c>
      <c r="D20" s="23">
        <v>415.41</v>
      </c>
      <c r="E20" s="23">
        <v>496.17</v>
      </c>
      <c r="F20" s="23">
        <v>551.72</v>
      </c>
      <c r="G20" s="23">
        <v>724.28</v>
      </c>
      <c r="H20" s="23">
        <f t="shared" si="0"/>
        <v>172.55999999999995</v>
      </c>
      <c r="I20" s="12">
        <f t="shared" si="1"/>
        <v>0.31276734575509307</v>
      </c>
      <c r="J20" s="23">
        <f t="shared" si="2"/>
        <v>308.86999999999995</v>
      </c>
      <c r="K20" s="12">
        <f t="shared" si="3"/>
        <v>0.74353048795166199</v>
      </c>
    </row>
    <row r="21" spans="1:11" x14ac:dyDescent="0.25">
      <c r="A21">
        <v>2.4</v>
      </c>
      <c r="B21" t="s">
        <v>188</v>
      </c>
      <c r="C21" t="s">
        <v>90</v>
      </c>
      <c r="D21" s="23">
        <v>643.29</v>
      </c>
      <c r="E21" s="23">
        <v>675.48</v>
      </c>
      <c r="F21" s="23">
        <v>717.24</v>
      </c>
      <c r="G21" s="23">
        <v>748.98</v>
      </c>
      <c r="H21" s="23">
        <f t="shared" si="0"/>
        <v>31.740000000000009</v>
      </c>
      <c r="I21" s="12">
        <f t="shared" si="1"/>
        <v>4.4252969717249471E-2</v>
      </c>
      <c r="J21" s="23">
        <f t="shared" si="2"/>
        <v>105.69000000000005</v>
      </c>
      <c r="K21" s="12">
        <f t="shared" si="3"/>
        <v>0.16429604066595169</v>
      </c>
    </row>
    <row r="22" spans="1:11" x14ac:dyDescent="0.25">
      <c r="A22">
        <v>2.4</v>
      </c>
      <c r="B22" t="s">
        <v>188</v>
      </c>
      <c r="C22" t="s">
        <v>91</v>
      </c>
      <c r="D22" s="23">
        <v>645.38</v>
      </c>
      <c r="E22" s="23">
        <v>670.39</v>
      </c>
      <c r="F22" s="23">
        <v>755.96</v>
      </c>
      <c r="G22" s="23">
        <v>735.19</v>
      </c>
      <c r="H22" s="23">
        <f t="shared" si="0"/>
        <v>-20.769999999999982</v>
      </c>
      <c r="I22" s="12">
        <f t="shared" si="1"/>
        <v>-2.7474998677178661E-2</v>
      </c>
      <c r="J22" s="23">
        <f t="shared" si="2"/>
        <v>89.810000000000059</v>
      </c>
      <c r="K22" s="12">
        <f t="shared" si="3"/>
        <v>0.13915832532771399</v>
      </c>
    </row>
    <row r="23" spans="1:11" x14ac:dyDescent="0.25">
      <c r="A23">
        <v>2.4</v>
      </c>
      <c r="B23" t="s">
        <v>188</v>
      </c>
      <c r="C23" t="s">
        <v>92</v>
      </c>
      <c r="D23" s="23">
        <v>538.97</v>
      </c>
      <c r="E23" s="23">
        <v>452.1</v>
      </c>
      <c r="F23" s="23">
        <v>603.19000000000005</v>
      </c>
      <c r="G23" s="23">
        <v>556.5</v>
      </c>
      <c r="H23" s="23">
        <f t="shared" si="0"/>
        <v>-46.690000000000055</v>
      </c>
      <c r="I23" s="12">
        <f t="shared" si="1"/>
        <v>-7.74051293953813E-2</v>
      </c>
      <c r="J23" s="23">
        <f t="shared" si="2"/>
        <v>17.529999999999973</v>
      </c>
      <c r="K23" s="12">
        <f t="shared" si="3"/>
        <v>3.2525001391543074E-2</v>
      </c>
    </row>
    <row r="24" spans="1:11" x14ac:dyDescent="0.25">
      <c r="A24" s="49"/>
      <c r="D24" s="3"/>
      <c r="E24" s="3"/>
      <c r="F24" s="3"/>
      <c r="G24" s="3"/>
    </row>
    <row r="25" spans="1:11" x14ac:dyDescent="0.25">
      <c r="A25" s="7" t="s">
        <v>237</v>
      </c>
      <c r="B25" s="19"/>
      <c r="C25" s="19"/>
      <c r="D25" s="11"/>
      <c r="E25" s="11"/>
      <c r="F25" s="11"/>
      <c r="G25" s="11"/>
      <c r="H25" s="19"/>
      <c r="I25" s="19"/>
      <c r="J25" s="19"/>
      <c r="K25" s="19"/>
    </row>
    <row r="26" spans="1:11" x14ac:dyDescent="0.25">
      <c r="A26" s="1" t="s">
        <v>38</v>
      </c>
      <c r="B26" s="1" t="s">
        <v>192</v>
      </c>
      <c r="C26" s="1" t="s">
        <v>193</v>
      </c>
      <c r="D26" s="1">
        <v>2021</v>
      </c>
      <c r="E26" s="1">
        <v>2022</v>
      </c>
      <c r="F26" s="1">
        <v>2023</v>
      </c>
      <c r="G26" s="1">
        <v>2024</v>
      </c>
      <c r="H26" s="1" t="s">
        <v>74</v>
      </c>
      <c r="I26" s="1" t="s">
        <v>66</v>
      </c>
      <c r="J26" s="1" t="s">
        <v>75</v>
      </c>
      <c r="K26" s="1" t="s">
        <v>68</v>
      </c>
    </row>
    <row r="27" spans="1:11" x14ac:dyDescent="0.25">
      <c r="A27">
        <v>14.2</v>
      </c>
      <c r="B27" t="s">
        <v>236</v>
      </c>
      <c r="C27" t="s">
        <v>77</v>
      </c>
      <c r="D27" s="3">
        <v>1.105</v>
      </c>
      <c r="E27" s="3">
        <v>1.097</v>
      </c>
      <c r="F27" s="3">
        <v>1.1223000000000001</v>
      </c>
      <c r="G27" s="5">
        <v>1.1335999999999999</v>
      </c>
      <c r="H27" s="5">
        <f t="shared" ref="H27:H42" si="4">SUM(G27-F27)</f>
        <v>1.1299999999999866E-2</v>
      </c>
      <c r="I27" s="5">
        <f t="shared" ref="I27:I42" si="5">SUM(G27-F27)/F27</f>
        <v>1.0068609106299442E-2</v>
      </c>
      <c r="J27" s="5">
        <f t="shared" ref="J27:J42" si="6">SUM(G27-D27)</f>
        <v>2.8599999999999959E-2</v>
      </c>
      <c r="K27" s="5">
        <f t="shared" ref="K27:K42" si="7">SUM(G27-D27)/D27</f>
        <v>2.5882352941176433E-2</v>
      </c>
    </row>
    <row r="28" spans="1:11" x14ac:dyDescent="0.25">
      <c r="A28">
        <v>14.2</v>
      </c>
      <c r="B28" t="s">
        <v>236</v>
      </c>
      <c r="C28" t="s">
        <v>78</v>
      </c>
      <c r="D28" s="3">
        <v>1.0289999999999999</v>
      </c>
      <c r="E28" s="3">
        <v>1.012</v>
      </c>
      <c r="F28" s="3">
        <v>0.97819999999999996</v>
      </c>
      <c r="G28" s="5">
        <v>0.9929</v>
      </c>
      <c r="H28" s="5">
        <f t="shared" si="4"/>
        <v>1.4700000000000046E-2</v>
      </c>
      <c r="I28" s="5">
        <f t="shared" si="5"/>
        <v>1.5027601717440244E-2</v>
      </c>
      <c r="J28" s="5">
        <f t="shared" si="6"/>
        <v>-3.609999999999991E-2</v>
      </c>
      <c r="K28" s="5">
        <f t="shared" si="7"/>
        <v>-3.5082604470359491E-2</v>
      </c>
    </row>
    <row r="29" spans="1:11" x14ac:dyDescent="0.25">
      <c r="A29">
        <v>14.2</v>
      </c>
      <c r="B29" t="s">
        <v>236</v>
      </c>
      <c r="C29" t="s">
        <v>79</v>
      </c>
      <c r="D29" s="3">
        <v>1.075</v>
      </c>
      <c r="E29" s="3">
        <v>1.0629999999999999</v>
      </c>
      <c r="F29" s="3">
        <v>1.0327</v>
      </c>
      <c r="G29" s="5">
        <v>1.0659000000000001</v>
      </c>
      <c r="H29" s="5">
        <f t="shared" si="4"/>
        <v>3.3200000000000118E-2</v>
      </c>
      <c r="I29" s="5">
        <f t="shared" si="5"/>
        <v>3.2148736322262145E-2</v>
      </c>
      <c r="J29" s="5">
        <f t="shared" si="6"/>
        <v>-9.099999999999886E-3</v>
      </c>
      <c r="K29" s="5">
        <f t="shared" si="7"/>
        <v>-8.4651162790696614E-3</v>
      </c>
    </row>
    <row r="30" spans="1:11" x14ac:dyDescent="0.25">
      <c r="A30">
        <v>14.2</v>
      </c>
      <c r="B30" t="s">
        <v>236</v>
      </c>
      <c r="C30" t="s">
        <v>80</v>
      </c>
      <c r="D30" s="3">
        <v>1.0940000000000001</v>
      </c>
      <c r="E30" s="3">
        <v>1.046</v>
      </c>
      <c r="F30" s="3">
        <v>1.0215000000000001</v>
      </c>
      <c r="G30" s="5">
        <v>1.0518000000000001</v>
      </c>
      <c r="H30" s="5">
        <f t="shared" si="4"/>
        <v>3.0299999999999994E-2</v>
      </c>
      <c r="I30" s="5">
        <f t="shared" si="5"/>
        <v>2.9662261380323046E-2</v>
      </c>
      <c r="J30" s="5">
        <f t="shared" si="6"/>
        <v>-4.2200000000000015E-2</v>
      </c>
      <c r="K30" s="5">
        <f t="shared" si="7"/>
        <v>-3.8574040219378436E-2</v>
      </c>
    </row>
    <row r="31" spans="1:11" x14ac:dyDescent="0.25">
      <c r="A31">
        <v>14.2</v>
      </c>
      <c r="B31" t="s">
        <v>236</v>
      </c>
      <c r="C31" t="s">
        <v>81</v>
      </c>
      <c r="D31" s="3">
        <v>1.0720000000000001</v>
      </c>
      <c r="E31" s="3">
        <v>1.0580000000000001</v>
      </c>
      <c r="F31" s="3">
        <v>1.0649999999999999</v>
      </c>
      <c r="G31" s="5">
        <v>1.0448</v>
      </c>
      <c r="H31" s="5">
        <f t="shared" si="4"/>
        <v>-2.0199999999999996E-2</v>
      </c>
      <c r="I31" s="5">
        <f t="shared" si="5"/>
        <v>-1.896713615023474E-2</v>
      </c>
      <c r="J31" s="5">
        <f t="shared" si="6"/>
        <v>-2.7200000000000113E-2</v>
      </c>
      <c r="K31" s="5">
        <f t="shared" si="7"/>
        <v>-2.5373134328358311E-2</v>
      </c>
    </row>
    <row r="32" spans="1:11" x14ac:dyDescent="0.25">
      <c r="A32">
        <v>14.2</v>
      </c>
      <c r="B32" t="s">
        <v>236</v>
      </c>
      <c r="C32" t="s">
        <v>82</v>
      </c>
      <c r="D32" s="3">
        <v>0.98199999999999998</v>
      </c>
      <c r="E32" s="3">
        <v>1.0309999999999999</v>
      </c>
      <c r="F32" s="3">
        <v>1.0178</v>
      </c>
      <c r="G32" s="5">
        <v>1.0256000000000001</v>
      </c>
      <c r="H32" s="5">
        <f t="shared" si="4"/>
        <v>7.8000000000000291E-3</v>
      </c>
      <c r="I32" s="5">
        <f t="shared" si="5"/>
        <v>7.6635881312635381E-3</v>
      </c>
      <c r="J32" s="5">
        <f t="shared" si="6"/>
        <v>4.3600000000000083E-2</v>
      </c>
      <c r="K32" s="5">
        <f t="shared" si="7"/>
        <v>4.4399185336048967E-2</v>
      </c>
    </row>
    <row r="33" spans="1:11" x14ac:dyDescent="0.25">
      <c r="A33">
        <v>14.2</v>
      </c>
      <c r="B33" t="s">
        <v>236</v>
      </c>
      <c r="C33" t="s">
        <v>83</v>
      </c>
      <c r="D33" s="3">
        <v>1.006</v>
      </c>
      <c r="E33" s="3">
        <v>1.024</v>
      </c>
      <c r="F33" s="3">
        <v>1.0169999999999999</v>
      </c>
      <c r="G33" s="5">
        <v>1.0217000000000001</v>
      </c>
      <c r="H33" s="5">
        <f t="shared" si="4"/>
        <v>4.7000000000001485E-3</v>
      </c>
      <c r="I33" s="5">
        <f t="shared" si="5"/>
        <v>4.6214355948870686E-3</v>
      </c>
      <c r="J33" s="5">
        <f t="shared" si="6"/>
        <v>1.5700000000000047E-2</v>
      </c>
      <c r="K33" s="5">
        <f t="shared" si="7"/>
        <v>1.5606361829025892E-2</v>
      </c>
    </row>
    <row r="34" spans="1:11" x14ac:dyDescent="0.25">
      <c r="A34">
        <v>14.2</v>
      </c>
      <c r="B34" t="s">
        <v>236</v>
      </c>
      <c r="C34" t="s">
        <v>84</v>
      </c>
      <c r="D34" s="3">
        <v>1.0144</v>
      </c>
      <c r="E34" s="3">
        <v>0.99929999999999997</v>
      </c>
      <c r="F34" s="3">
        <v>1.0144</v>
      </c>
      <c r="G34" s="5">
        <v>0.99029999999999996</v>
      </c>
      <c r="H34" s="5">
        <f t="shared" si="4"/>
        <v>-2.410000000000001E-2</v>
      </c>
      <c r="I34" s="5">
        <f t="shared" si="5"/>
        <v>-2.3757886435331242E-2</v>
      </c>
      <c r="J34" s="5">
        <f t="shared" si="6"/>
        <v>-2.410000000000001E-2</v>
      </c>
      <c r="K34" s="5">
        <f t="shared" si="7"/>
        <v>-2.3757886435331242E-2</v>
      </c>
    </row>
    <row r="35" spans="1:11" x14ac:dyDescent="0.25">
      <c r="A35">
        <v>14.2</v>
      </c>
      <c r="B35" t="s">
        <v>236</v>
      </c>
      <c r="C35" t="s">
        <v>85</v>
      </c>
      <c r="D35" s="3">
        <v>1.0389999999999999</v>
      </c>
      <c r="E35" s="3">
        <v>1.0289999999999999</v>
      </c>
      <c r="F35" s="3">
        <v>1.0328999999999999</v>
      </c>
      <c r="G35" s="5">
        <v>0.99539999999999995</v>
      </c>
      <c r="H35" s="5">
        <f t="shared" si="4"/>
        <v>-3.7499999999999978E-2</v>
      </c>
      <c r="I35" s="5">
        <f t="shared" si="5"/>
        <v>-3.6305547487656097E-2</v>
      </c>
      <c r="J35" s="5">
        <f t="shared" si="6"/>
        <v>-4.3599999999999972E-2</v>
      </c>
      <c r="K35" s="5">
        <f t="shared" si="7"/>
        <v>-4.1963426371511042E-2</v>
      </c>
    </row>
    <row r="36" spans="1:11" x14ac:dyDescent="0.25">
      <c r="A36">
        <v>14.2</v>
      </c>
      <c r="B36" t="s">
        <v>236</v>
      </c>
      <c r="C36" t="s">
        <v>86</v>
      </c>
      <c r="D36" s="3">
        <v>1.0740000000000001</v>
      </c>
      <c r="E36" s="3">
        <v>1.0609999999999999</v>
      </c>
      <c r="F36" s="3">
        <v>1.0623</v>
      </c>
      <c r="G36" s="5">
        <v>1.0494000000000001</v>
      </c>
      <c r="H36" s="5">
        <f t="shared" si="4"/>
        <v>-1.2899999999999912E-2</v>
      </c>
      <c r="I36" s="5">
        <f t="shared" si="5"/>
        <v>-1.214346229878557E-2</v>
      </c>
      <c r="J36" s="5">
        <f t="shared" si="6"/>
        <v>-2.4599999999999955E-2</v>
      </c>
      <c r="K36" s="5">
        <f t="shared" si="7"/>
        <v>-2.2905027932960852E-2</v>
      </c>
    </row>
    <row r="37" spans="1:11" x14ac:dyDescent="0.25">
      <c r="A37">
        <v>14.2</v>
      </c>
      <c r="B37" t="s">
        <v>236</v>
      </c>
      <c r="C37" t="s">
        <v>87</v>
      </c>
      <c r="D37" s="3">
        <v>0.96399999999999997</v>
      </c>
      <c r="E37" s="3">
        <v>1.006</v>
      </c>
      <c r="F37" s="3">
        <v>1.0036</v>
      </c>
      <c r="G37" s="5">
        <v>0.99590000000000001</v>
      </c>
      <c r="H37" s="5">
        <f t="shared" si="4"/>
        <v>-7.7000000000000401E-3</v>
      </c>
      <c r="I37" s="5">
        <f t="shared" si="5"/>
        <v>-7.6723794340375047E-3</v>
      </c>
      <c r="J37" s="5">
        <f t="shared" si="6"/>
        <v>3.1900000000000039E-2</v>
      </c>
      <c r="K37" s="5">
        <f t="shared" si="7"/>
        <v>3.3091286307053984E-2</v>
      </c>
    </row>
    <row r="38" spans="1:11" x14ac:dyDescent="0.25">
      <c r="A38">
        <v>14.2</v>
      </c>
      <c r="B38" t="s">
        <v>236</v>
      </c>
      <c r="C38" t="s">
        <v>88</v>
      </c>
      <c r="D38" s="3">
        <v>1.0212000000000001</v>
      </c>
      <c r="E38" s="3">
        <v>1.0363</v>
      </c>
      <c r="F38" s="3">
        <v>1.006</v>
      </c>
      <c r="G38" s="5">
        <v>1.0235000000000001</v>
      </c>
      <c r="H38" s="5">
        <f t="shared" si="4"/>
        <v>1.7500000000000071E-2</v>
      </c>
      <c r="I38" s="5">
        <f t="shared" si="5"/>
        <v>1.7395626242544801E-2</v>
      </c>
      <c r="J38" s="5">
        <f t="shared" si="6"/>
        <v>2.2999999999999687E-3</v>
      </c>
      <c r="K38" s="5">
        <f t="shared" si="7"/>
        <v>2.2522522522522214E-3</v>
      </c>
    </row>
    <row r="39" spans="1:11" x14ac:dyDescent="0.25">
      <c r="A39">
        <v>14.2</v>
      </c>
      <c r="B39" t="s">
        <v>236</v>
      </c>
      <c r="C39" t="s">
        <v>89</v>
      </c>
      <c r="D39" s="3">
        <v>1.1819999999999999</v>
      </c>
      <c r="E39" s="3">
        <v>1.2709999999999999</v>
      </c>
      <c r="F39" s="3">
        <v>1.1981999999999999</v>
      </c>
      <c r="G39" s="5">
        <v>1.1693</v>
      </c>
      <c r="H39" s="5">
        <f t="shared" si="4"/>
        <v>-2.8899999999999926E-2</v>
      </c>
      <c r="I39" s="5">
        <f t="shared" si="5"/>
        <v>-2.4119512602236628E-2</v>
      </c>
      <c r="J39" s="5">
        <f t="shared" si="6"/>
        <v>-1.2699999999999934E-2</v>
      </c>
      <c r="K39" s="5">
        <f t="shared" si="7"/>
        <v>-1.0744500846023634E-2</v>
      </c>
    </row>
    <row r="40" spans="1:11" x14ac:dyDescent="0.25">
      <c r="A40">
        <v>14.2</v>
      </c>
      <c r="B40" t="s">
        <v>236</v>
      </c>
      <c r="C40" t="s">
        <v>90</v>
      </c>
      <c r="D40" s="3">
        <v>1.0429999999999999</v>
      </c>
      <c r="E40" s="3">
        <v>1.014</v>
      </c>
      <c r="F40" s="3">
        <v>1.0092000000000001</v>
      </c>
      <c r="G40" s="5">
        <v>1.0137</v>
      </c>
      <c r="H40" s="5">
        <f t="shared" si="4"/>
        <v>4.4999999999999485E-3</v>
      </c>
      <c r="I40" s="5">
        <f t="shared" si="5"/>
        <v>4.4589774078477489E-3</v>
      </c>
      <c r="J40" s="5">
        <f t="shared" si="6"/>
        <v>-2.9299999999999882E-2</v>
      </c>
      <c r="K40" s="5">
        <f t="shared" si="7"/>
        <v>-2.8092042186001805E-2</v>
      </c>
    </row>
    <row r="41" spans="1:11" x14ac:dyDescent="0.25">
      <c r="A41">
        <v>14.2</v>
      </c>
      <c r="B41" t="s">
        <v>236</v>
      </c>
      <c r="C41" t="s">
        <v>91</v>
      </c>
      <c r="D41" s="3">
        <v>1.0649999999999999</v>
      </c>
      <c r="E41" s="3">
        <v>0.996</v>
      </c>
      <c r="F41" s="3">
        <v>1.0115000000000001</v>
      </c>
      <c r="G41" s="5">
        <v>1.0861000000000001</v>
      </c>
      <c r="H41" s="5">
        <f t="shared" si="4"/>
        <v>7.46E-2</v>
      </c>
      <c r="I41" s="5">
        <f t="shared" si="5"/>
        <v>7.3751853682649526E-2</v>
      </c>
      <c r="J41" s="5">
        <f t="shared" si="6"/>
        <v>2.1100000000000119E-2</v>
      </c>
      <c r="K41" s="5">
        <f t="shared" si="7"/>
        <v>1.9812206572770066E-2</v>
      </c>
    </row>
    <row r="42" spans="1:11" x14ac:dyDescent="0.25">
      <c r="A42">
        <v>14.2</v>
      </c>
      <c r="B42" t="s">
        <v>236</v>
      </c>
      <c r="C42" t="s">
        <v>92</v>
      </c>
      <c r="D42" s="3">
        <v>0.96730000000000005</v>
      </c>
      <c r="E42" s="3">
        <v>1.085</v>
      </c>
      <c r="F42" s="3">
        <v>1.2040999999999999</v>
      </c>
      <c r="G42" s="5">
        <v>1.3335999999999999</v>
      </c>
      <c r="H42" s="5">
        <f t="shared" si="4"/>
        <v>0.12949999999999995</v>
      </c>
      <c r="I42" s="5">
        <f t="shared" si="5"/>
        <v>0.10754920687650524</v>
      </c>
      <c r="J42" s="5">
        <f t="shared" si="6"/>
        <v>0.36629999999999985</v>
      </c>
      <c r="K42" s="5">
        <f t="shared" si="7"/>
        <v>0.37868293187222146</v>
      </c>
    </row>
    <row r="43" spans="1:11" x14ac:dyDescent="0.25">
      <c r="D43" s="3"/>
      <c r="E43" s="3"/>
      <c r="F43" s="3"/>
      <c r="G43" s="3"/>
    </row>
    <row r="44" spans="1:11" ht="18.75" x14ac:dyDescent="0.3">
      <c r="A44" s="46" t="s">
        <v>195</v>
      </c>
      <c r="D44" s="3"/>
      <c r="E44" s="3"/>
      <c r="F44" s="3"/>
      <c r="G44" s="3"/>
    </row>
    <row r="45" spans="1:11" x14ac:dyDescent="0.25">
      <c r="D45" s="3"/>
      <c r="E45" s="3"/>
      <c r="F45" s="3"/>
      <c r="G45" s="3"/>
    </row>
    <row r="46" spans="1:11" x14ac:dyDescent="0.25">
      <c r="A46" s="7" t="s">
        <v>238</v>
      </c>
      <c r="B46" s="7"/>
      <c r="C46" s="7"/>
      <c r="D46" s="7"/>
      <c r="E46" s="7"/>
      <c r="F46" s="7"/>
      <c r="G46" s="7"/>
      <c r="H46" s="19"/>
      <c r="I46" s="19"/>
      <c r="J46" s="19"/>
      <c r="K46" s="19"/>
    </row>
    <row r="47" spans="1:11" x14ac:dyDescent="0.25">
      <c r="A47" s="1" t="s">
        <v>138</v>
      </c>
      <c r="B47" s="1" t="s">
        <v>197</v>
      </c>
      <c r="C47" s="1" t="s">
        <v>73</v>
      </c>
      <c r="D47" s="1">
        <v>2021</v>
      </c>
      <c r="E47" s="1">
        <v>2022</v>
      </c>
      <c r="F47" s="1">
        <v>2023</v>
      </c>
      <c r="G47" s="1">
        <v>2024</v>
      </c>
      <c r="H47" s="1" t="s">
        <v>74</v>
      </c>
      <c r="I47" s="1" t="s">
        <v>66</v>
      </c>
      <c r="J47" s="1" t="s">
        <v>75</v>
      </c>
      <c r="K47" s="1" t="s">
        <v>68</v>
      </c>
    </row>
    <row r="48" spans="1:11" x14ac:dyDescent="0.25">
      <c r="A48">
        <v>4.2</v>
      </c>
      <c r="B48" t="s">
        <v>198</v>
      </c>
      <c r="C48" t="s">
        <v>77</v>
      </c>
      <c r="D48" s="3">
        <v>0.3387</v>
      </c>
      <c r="E48" s="3">
        <v>0.30769999999999997</v>
      </c>
      <c r="F48" s="3">
        <v>0.32150000000000001</v>
      </c>
      <c r="G48" s="3">
        <v>0.3342</v>
      </c>
      <c r="H48" s="5">
        <f t="shared" ref="H48:H63" si="8">SUM(G48-F48)</f>
        <v>1.2699999999999989E-2</v>
      </c>
      <c r="I48" s="5">
        <f t="shared" ref="I48:I63" si="9">SUM(G48-F48)/F48</f>
        <v>3.9502332814929979E-2</v>
      </c>
      <c r="J48" s="5">
        <f t="shared" ref="J48:J63" si="10">SUM(G48-D48)</f>
        <v>-4.500000000000004E-3</v>
      </c>
      <c r="K48" s="5">
        <f t="shared" ref="K48:K63" si="11">SUM(G48-D48)/D48</f>
        <v>-1.3286093888396824E-2</v>
      </c>
    </row>
    <row r="49" spans="1:11" x14ac:dyDescent="0.25">
      <c r="A49">
        <v>4.2</v>
      </c>
      <c r="B49" t="s">
        <v>198</v>
      </c>
      <c r="C49" t="s">
        <v>78</v>
      </c>
      <c r="D49" s="3">
        <v>0.39900000000000002</v>
      </c>
      <c r="E49" s="3">
        <v>0.39600000000000002</v>
      </c>
      <c r="F49" s="3">
        <v>0.33239999999999997</v>
      </c>
      <c r="G49" s="3">
        <v>0.36080000000000001</v>
      </c>
      <c r="H49" s="5">
        <f t="shared" si="8"/>
        <v>2.8400000000000036E-2</v>
      </c>
      <c r="I49" s="5">
        <f t="shared" si="9"/>
        <v>8.5439229843562087E-2</v>
      </c>
      <c r="J49" s="5">
        <f t="shared" si="10"/>
        <v>-3.8200000000000012E-2</v>
      </c>
      <c r="K49" s="5">
        <f t="shared" si="11"/>
        <v>-9.5739348370927346E-2</v>
      </c>
    </row>
    <row r="50" spans="1:11" x14ac:dyDescent="0.25">
      <c r="A50">
        <v>4.2</v>
      </c>
      <c r="B50" t="s">
        <v>198</v>
      </c>
      <c r="C50" t="s">
        <v>79</v>
      </c>
      <c r="D50" s="3">
        <v>0.38919999999999999</v>
      </c>
      <c r="E50" s="3">
        <v>0.38159999999999999</v>
      </c>
      <c r="F50" s="3">
        <v>0.36499999999999999</v>
      </c>
      <c r="G50" s="3">
        <v>0.34610000000000002</v>
      </c>
      <c r="H50" s="5">
        <f t="shared" si="8"/>
        <v>-1.8899999999999972E-2</v>
      </c>
      <c r="I50" s="5">
        <f t="shared" si="9"/>
        <v>-5.1780821917808147E-2</v>
      </c>
      <c r="J50" s="5">
        <f t="shared" si="10"/>
        <v>-4.3099999999999972E-2</v>
      </c>
      <c r="K50" s="5">
        <f t="shared" si="11"/>
        <v>-0.11073997944501535</v>
      </c>
    </row>
    <row r="51" spans="1:11" x14ac:dyDescent="0.25">
      <c r="A51">
        <v>4.2</v>
      </c>
      <c r="B51" t="s">
        <v>198</v>
      </c>
      <c r="C51" t="s">
        <v>80</v>
      </c>
      <c r="D51" s="3">
        <v>0.26200000000000001</v>
      </c>
      <c r="E51" s="3">
        <v>0.19500000000000001</v>
      </c>
      <c r="F51" s="3">
        <v>0.23130000000000001</v>
      </c>
      <c r="G51" s="3">
        <v>0.1925</v>
      </c>
      <c r="H51" s="5">
        <f t="shared" si="8"/>
        <v>-3.8800000000000001E-2</v>
      </c>
      <c r="I51" s="5">
        <f t="shared" si="9"/>
        <v>-0.16774751405101601</v>
      </c>
      <c r="J51" s="5">
        <f t="shared" si="10"/>
        <v>-6.9500000000000006E-2</v>
      </c>
      <c r="K51" s="5">
        <f t="shared" si="11"/>
        <v>-0.26526717557251911</v>
      </c>
    </row>
    <row r="52" spans="1:11" x14ac:dyDescent="0.25">
      <c r="A52">
        <v>4.2</v>
      </c>
      <c r="B52" t="s">
        <v>198</v>
      </c>
      <c r="C52" t="s">
        <v>81</v>
      </c>
      <c r="D52" s="3">
        <v>0.24859999999999999</v>
      </c>
      <c r="E52" s="3">
        <v>0.30599999999999999</v>
      </c>
      <c r="F52" s="3">
        <v>0.29709999999999998</v>
      </c>
      <c r="G52" s="3">
        <v>0.33900000000000002</v>
      </c>
      <c r="H52" s="5">
        <f t="shared" si="8"/>
        <v>4.1900000000000048E-2</v>
      </c>
      <c r="I52" s="5">
        <f t="shared" si="9"/>
        <v>0.14102995624368916</v>
      </c>
      <c r="J52" s="5">
        <f t="shared" si="10"/>
        <v>9.0400000000000036E-2</v>
      </c>
      <c r="K52" s="5">
        <f t="shared" si="11"/>
        <v>0.36363636363636381</v>
      </c>
    </row>
    <row r="53" spans="1:11" x14ac:dyDescent="0.25">
      <c r="A53">
        <v>4.2</v>
      </c>
      <c r="B53" t="s">
        <v>198</v>
      </c>
      <c r="C53" t="s">
        <v>82</v>
      </c>
      <c r="D53" s="3">
        <v>0.36299999999999999</v>
      </c>
      <c r="E53" s="3">
        <v>0.38800000000000001</v>
      </c>
      <c r="F53" s="3">
        <v>0.39979999999999999</v>
      </c>
      <c r="G53" s="3">
        <v>0.41289999999999999</v>
      </c>
      <c r="H53" s="5">
        <f t="shared" si="8"/>
        <v>1.3100000000000001E-2</v>
      </c>
      <c r="I53" s="5">
        <f t="shared" si="9"/>
        <v>3.2766383191595798E-2</v>
      </c>
      <c r="J53" s="5">
        <f t="shared" si="10"/>
        <v>4.99E-2</v>
      </c>
      <c r="K53" s="5">
        <f t="shared" si="11"/>
        <v>0.13746556473829202</v>
      </c>
    </row>
    <row r="54" spans="1:11" x14ac:dyDescent="0.25">
      <c r="A54">
        <v>4.2</v>
      </c>
      <c r="B54" t="s">
        <v>198</v>
      </c>
      <c r="C54" t="s">
        <v>83</v>
      </c>
      <c r="D54" s="3">
        <v>0.3281</v>
      </c>
      <c r="E54" s="3">
        <v>0.34250000000000003</v>
      </c>
      <c r="F54" s="3">
        <v>0.43269999999999997</v>
      </c>
      <c r="G54" s="3">
        <v>0.49430000000000002</v>
      </c>
      <c r="H54" s="5">
        <f t="shared" si="8"/>
        <v>6.1600000000000044E-2</v>
      </c>
      <c r="I54" s="5">
        <f t="shared" si="9"/>
        <v>0.14236191356598116</v>
      </c>
      <c r="J54" s="5">
        <f t="shared" si="10"/>
        <v>0.16620000000000001</v>
      </c>
      <c r="K54" s="5">
        <f t="shared" si="11"/>
        <v>0.50655288021944533</v>
      </c>
    </row>
    <row r="55" spans="1:11" x14ac:dyDescent="0.25">
      <c r="A55">
        <v>4.2</v>
      </c>
      <c r="B55" t="s">
        <v>198</v>
      </c>
      <c r="C55" t="s">
        <v>84</v>
      </c>
      <c r="D55" s="3">
        <v>0.42680000000000001</v>
      </c>
      <c r="E55" s="3">
        <v>0.40899999999999997</v>
      </c>
      <c r="F55" s="3">
        <v>0.40889999999999999</v>
      </c>
      <c r="G55" s="3">
        <v>0.3402</v>
      </c>
      <c r="H55" s="5">
        <f t="shared" si="8"/>
        <v>-6.8699999999999983E-2</v>
      </c>
      <c r="I55" s="5">
        <f t="shared" si="9"/>
        <v>-0.16801173881144529</v>
      </c>
      <c r="J55" s="5">
        <f t="shared" si="10"/>
        <v>-8.660000000000001E-2</v>
      </c>
      <c r="K55" s="5">
        <f t="shared" si="11"/>
        <v>-0.20290534208059982</v>
      </c>
    </row>
    <row r="56" spans="1:11" x14ac:dyDescent="0.25">
      <c r="A56">
        <v>4.2</v>
      </c>
      <c r="B56" t="s">
        <v>198</v>
      </c>
      <c r="C56" t="s">
        <v>85</v>
      </c>
      <c r="D56" s="3">
        <v>0.38240000000000002</v>
      </c>
      <c r="E56" s="3">
        <v>0.35859999999999997</v>
      </c>
      <c r="F56" s="3">
        <v>0.3664</v>
      </c>
      <c r="G56" s="3">
        <v>0.34229999999999999</v>
      </c>
      <c r="H56" s="5">
        <f t="shared" si="8"/>
        <v>-2.410000000000001E-2</v>
      </c>
      <c r="I56" s="5">
        <f t="shared" si="9"/>
        <v>-6.5775109170305698E-2</v>
      </c>
      <c r="J56" s="5">
        <f t="shared" si="10"/>
        <v>-4.0100000000000025E-2</v>
      </c>
      <c r="K56" s="5">
        <f t="shared" si="11"/>
        <v>-0.10486401673640174</v>
      </c>
    </row>
    <row r="57" spans="1:11" x14ac:dyDescent="0.25">
      <c r="A57">
        <v>4.2</v>
      </c>
      <c r="B57" t="s">
        <v>198</v>
      </c>
      <c r="C57" t="s">
        <v>86</v>
      </c>
      <c r="D57" s="3">
        <v>0.45</v>
      </c>
      <c r="E57" s="3">
        <v>0.443</v>
      </c>
      <c r="F57" s="3">
        <v>0.45910000000000001</v>
      </c>
      <c r="G57" s="3">
        <v>0.41339999999999999</v>
      </c>
      <c r="H57" s="5">
        <f t="shared" si="8"/>
        <v>-4.5700000000000018E-2</v>
      </c>
      <c r="I57" s="5">
        <f t="shared" si="9"/>
        <v>-9.9542583315181912E-2</v>
      </c>
      <c r="J57" s="5">
        <f t="shared" si="10"/>
        <v>-3.6600000000000021E-2</v>
      </c>
      <c r="K57" s="5">
        <f t="shared" si="11"/>
        <v>-8.1333333333333382E-2</v>
      </c>
    </row>
    <row r="58" spans="1:11" x14ac:dyDescent="0.25">
      <c r="A58">
        <v>4.2</v>
      </c>
      <c r="B58" t="s">
        <v>198</v>
      </c>
      <c r="C58" t="s">
        <v>87</v>
      </c>
      <c r="D58" s="3">
        <v>0.36430000000000001</v>
      </c>
      <c r="E58" s="3">
        <v>0.41489999999999999</v>
      </c>
      <c r="F58" s="3">
        <v>0.40339999999999998</v>
      </c>
      <c r="G58" s="3">
        <v>0.42930000000000001</v>
      </c>
      <c r="H58" s="5">
        <f t="shared" si="8"/>
        <v>2.5900000000000034E-2</v>
      </c>
      <c r="I58" s="5">
        <f t="shared" si="9"/>
        <v>6.4204263758056601E-2</v>
      </c>
      <c r="J58" s="5">
        <f t="shared" si="10"/>
        <v>6.5000000000000002E-2</v>
      </c>
      <c r="K58" s="5">
        <f t="shared" si="11"/>
        <v>0.17842437551468571</v>
      </c>
    </row>
    <row r="59" spans="1:11" x14ac:dyDescent="0.25">
      <c r="A59">
        <v>4.2</v>
      </c>
      <c r="B59" t="s">
        <v>198</v>
      </c>
      <c r="C59" t="s">
        <v>88</v>
      </c>
      <c r="D59" s="3">
        <v>0.29599999999999999</v>
      </c>
      <c r="E59" s="3">
        <v>0.36420000000000002</v>
      </c>
      <c r="F59" s="3">
        <v>0.38619999999999999</v>
      </c>
      <c r="G59" s="3">
        <v>0.43</v>
      </c>
      <c r="H59" s="5">
        <f t="shared" si="8"/>
        <v>4.3800000000000006E-2</v>
      </c>
      <c r="I59" s="5">
        <f t="shared" si="9"/>
        <v>0.11341273951320562</v>
      </c>
      <c r="J59" s="5">
        <f t="shared" si="10"/>
        <v>0.13400000000000001</v>
      </c>
      <c r="K59" s="5">
        <f t="shared" si="11"/>
        <v>0.45270270270270274</v>
      </c>
    </row>
    <row r="60" spans="1:11" x14ac:dyDescent="0.25">
      <c r="A60">
        <v>4.2</v>
      </c>
      <c r="B60" t="s">
        <v>198</v>
      </c>
      <c r="C60" t="s">
        <v>89</v>
      </c>
      <c r="D60" s="3">
        <v>0.53049999999999997</v>
      </c>
      <c r="E60" s="3">
        <v>0.45500000000000002</v>
      </c>
      <c r="F60" s="3">
        <v>0.3871</v>
      </c>
      <c r="G60" s="3">
        <v>0.45419999999999999</v>
      </c>
      <c r="H60" s="5">
        <f t="shared" si="8"/>
        <v>6.7099999999999993E-2</v>
      </c>
      <c r="I60" s="5">
        <f t="shared" si="9"/>
        <v>0.17334022216481529</v>
      </c>
      <c r="J60" s="5">
        <f t="shared" si="10"/>
        <v>-7.6299999999999979E-2</v>
      </c>
      <c r="K60" s="5">
        <f t="shared" si="11"/>
        <v>-0.14382657869934021</v>
      </c>
    </row>
    <row r="61" spans="1:11" x14ac:dyDescent="0.25">
      <c r="A61">
        <v>4.2</v>
      </c>
      <c r="B61" t="s">
        <v>198</v>
      </c>
      <c r="C61" t="s">
        <v>90</v>
      </c>
      <c r="D61" s="3">
        <v>0.36830000000000002</v>
      </c>
      <c r="E61" s="3">
        <v>0.39200000000000002</v>
      </c>
      <c r="F61" s="3">
        <v>0.3821</v>
      </c>
      <c r="G61" s="3">
        <v>0.43109999999999998</v>
      </c>
      <c r="H61" s="5">
        <f t="shared" si="8"/>
        <v>4.8999999999999988E-2</v>
      </c>
      <c r="I61" s="5">
        <f t="shared" si="9"/>
        <v>0.12823868097356711</v>
      </c>
      <c r="J61" s="5">
        <f t="shared" si="10"/>
        <v>6.2799999999999967E-2</v>
      </c>
      <c r="K61" s="5">
        <f t="shared" si="11"/>
        <v>0.17051316861254404</v>
      </c>
    </row>
    <row r="62" spans="1:11" x14ac:dyDescent="0.25">
      <c r="A62">
        <v>4.2</v>
      </c>
      <c r="B62" t="s">
        <v>198</v>
      </c>
      <c r="C62" t="s">
        <v>91</v>
      </c>
      <c r="D62" s="3">
        <v>0.37</v>
      </c>
      <c r="E62" s="3">
        <v>0.36599999999999999</v>
      </c>
      <c r="F62" s="3">
        <v>0.35709999999999997</v>
      </c>
      <c r="G62" s="3">
        <v>0.3654</v>
      </c>
      <c r="H62" s="5">
        <f t="shared" si="8"/>
        <v>8.3000000000000296E-3</v>
      </c>
      <c r="I62" s="5">
        <f t="shared" si="9"/>
        <v>2.3242789134696247E-2</v>
      </c>
      <c r="J62" s="5">
        <f t="shared" si="10"/>
        <v>-4.599999999999993E-3</v>
      </c>
      <c r="K62" s="5">
        <f t="shared" si="11"/>
        <v>-1.2432432432432413E-2</v>
      </c>
    </row>
    <row r="63" spans="1:11" x14ac:dyDescent="0.25">
      <c r="A63">
        <v>4.2</v>
      </c>
      <c r="B63" t="s">
        <v>198</v>
      </c>
      <c r="C63" t="s">
        <v>92</v>
      </c>
      <c r="D63" s="3">
        <v>0.35460000000000003</v>
      </c>
      <c r="E63" s="3">
        <v>0.37930000000000003</v>
      </c>
      <c r="F63" s="3">
        <v>0.3931</v>
      </c>
      <c r="G63" s="3">
        <v>0.48399999999999999</v>
      </c>
      <c r="H63" s="5">
        <f t="shared" si="8"/>
        <v>9.0899999999999981E-2</v>
      </c>
      <c r="I63" s="5">
        <f t="shared" si="9"/>
        <v>0.23123887051640798</v>
      </c>
      <c r="J63" s="5">
        <f t="shared" si="10"/>
        <v>0.12939999999999996</v>
      </c>
      <c r="K63" s="5">
        <f t="shared" si="11"/>
        <v>0.36491821771009575</v>
      </c>
    </row>
    <row r="64" spans="1:11" x14ac:dyDescent="0.25">
      <c r="A64" s="49"/>
      <c r="D64" s="3"/>
      <c r="E64" s="3"/>
      <c r="F64" s="3"/>
      <c r="G64" s="3"/>
    </row>
    <row r="65" spans="1:11" x14ac:dyDescent="0.25">
      <c r="A65" s="7" t="s">
        <v>239</v>
      </c>
      <c r="B65" s="11"/>
      <c r="C65" s="11"/>
      <c r="D65" s="11"/>
      <c r="E65" s="11"/>
      <c r="F65" s="11"/>
      <c r="G65" s="11"/>
      <c r="H65" s="19"/>
      <c r="I65" s="19"/>
      <c r="J65" s="19"/>
      <c r="K65" s="19"/>
    </row>
    <row r="66" spans="1:11" x14ac:dyDescent="0.25">
      <c r="A66" s="1" t="s">
        <v>138</v>
      </c>
      <c r="B66" s="1" t="s">
        <v>197</v>
      </c>
      <c r="C66" s="1" t="s">
        <v>73</v>
      </c>
      <c r="D66" s="1">
        <v>2021</v>
      </c>
      <c r="E66" s="1">
        <v>2022</v>
      </c>
      <c r="F66" s="1">
        <v>2023</v>
      </c>
      <c r="G66" s="1">
        <v>2024</v>
      </c>
      <c r="H66" s="1" t="s">
        <v>74</v>
      </c>
      <c r="I66" s="1" t="s">
        <v>66</v>
      </c>
      <c r="J66" s="1" t="s">
        <v>75</v>
      </c>
      <c r="K66" s="1" t="s">
        <v>68</v>
      </c>
    </row>
    <row r="67" spans="1:11" x14ac:dyDescent="0.25">
      <c r="A67">
        <v>5.2</v>
      </c>
      <c r="B67" t="s">
        <v>200</v>
      </c>
      <c r="C67" t="s">
        <v>77</v>
      </c>
      <c r="D67" s="3">
        <v>0.1996</v>
      </c>
      <c r="E67" s="3">
        <v>0.188</v>
      </c>
      <c r="F67" s="3">
        <v>0.19209999999999999</v>
      </c>
      <c r="G67" s="3">
        <v>0.2094</v>
      </c>
      <c r="H67" s="5">
        <f t="shared" ref="H67:H82" si="12">SUM(G67-F67)</f>
        <v>1.730000000000001E-2</v>
      </c>
      <c r="I67" s="5">
        <f t="shared" ref="I67:I82" si="13">SUM(G67-F67)/F67</f>
        <v>9.0057261842790268E-2</v>
      </c>
      <c r="J67" s="5">
        <f t="shared" ref="J67:J82" si="14">SUM(G67-D67)</f>
        <v>9.8000000000000032E-3</v>
      </c>
      <c r="K67" s="5">
        <f t="shared" ref="K67:K82" si="15">SUM(G67-D67)/D67</f>
        <v>4.9098196392785586E-2</v>
      </c>
    </row>
    <row r="68" spans="1:11" x14ac:dyDescent="0.25">
      <c r="A68">
        <v>5.2</v>
      </c>
      <c r="B68" t="s">
        <v>200</v>
      </c>
      <c r="C68" t="s">
        <v>78</v>
      </c>
      <c r="D68" s="3">
        <v>0.2006</v>
      </c>
      <c r="E68" s="3">
        <v>0.17499999999999999</v>
      </c>
      <c r="F68" s="3">
        <v>0.20480000000000001</v>
      </c>
      <c r="G68" s="3">
        <v>0.1973</v>
      </c>
      <c r="H68" s="5">
        <f t="shared" si="12"/>
        <v>-7.5000000000000067E-3</v>
      </c>
      <c r="I68" s="5">
        <f t="shared" si="13"/>
        <v>-3.6621093750000028E-2</v>
      </c>
      <c r="J68" s="5">
        <f t="shared" si="14"/>
        <v>-3.2999999999999974E-3</v>
      </c>
      <c r="K68" s="5">
        <f t="shared" si="15"/>
        <v>-1.645064805583249E-2</v>
      </c>
    </row>
    <row r="69" spans="1:11" x14ac:dyDescent="0.25">
      <c r="A69">
        <v>5.2</v>
      </c>
      <c r="B69" t="s">
        <v>200</v>
      </c>
      <c r="C69" t="s">
        <v>79</v>
      </c>
      <c r="D69" s="3">
        <v>0.16800000000000001</v>
      </c>
      <c r="E69" s="3">
        <v>0.1769</v>
      </c>
      <c r="F69" s="3">
        <v>0.19289999999999999</v>
      </c>
      <c r="G69" s="3">
        <v>0.18679999999999999</v>
      </c>
      <c r="H69" s="5">
        <f t="shared" si="12"/>
        <v>-6.0999999999999943E-3</v>
      </c>
      <c r="I69" s="5">
        <f t="shared" si="13"/>
        <v>-3.1622602384655231E-2</v>
      </c>
      <c r="J69" s="5">
        <f t="shared" si="14"/>
        <v>1.8799999999999983E-2</v>
      </c>
      <c r="K69" s="5">
        <f t="shared" si="15"/>
        <v>0.1119047619047618</v>
      </c>
    </row>
    <row r="70" spans="1:11" x14ac:dyDescent="0.25">
      <c r="A70">
        <v>5.2</v>
      </c>
      <c r="B70" t="s">
        <v>200</v>
      </c>
      <c r="C70" t="s">
        <v>80</v>
      </c>
      <c r="D70" s="3">
        <v>0.219</v>
      </c>
      <c r="E70" s="3">
        <v>0.17499999999999999</v>
      </c>
      <c r="F70" s="3">
        <v>0.18679999999999999</v>
      </c>
      <c r="G70" s="3">
        <v>0.223</v>
      </c>
      <c r="H70" s="5">
        <f t="shared" si="12"/>
        <v>3.620000000000001E-2</v>
      </c>
      <c r="I70" s="5">
        <f t="shared" si="13"/>
        <v>0.19379014989293367</v>
      </c>
      <c r="J70" s="5">
        <f t="shared" si="14"/>
        <v>4.0000000000000036E-3</v>
      </c>
      <c r="K70" s="5">
        <f t="shared" si="15"/>
        <v>1.8264840182648418E-2</v>
      </c>
    </row>
    <row r="71" spans="1:11" x14ac:dyDescent="0.25">
      <c r="A71">
        <v>5.2</v>
      </c>
      <c r="B71" t="s">
        <v>200</v>
      </c>
      <c r="C71" t="s">
        <v>81</v>
      </c>
      <c r="D71" s="3">
        <v>0.24510000000000001</v>
      </c>
      <c r="E71" s="3">
        <v>0.22900000000000001</v>
      </c>
      <c r="F71" s="3">
        <v>0.23150000000000001</v>
      </c>
      <c r="G71" s="3">
        <v>0.24809999999999999</v>
      </c>
      <c r="H71" s="5">
        <f t="shared" si="12"/>
        <v>1.6599999999999976E-2</v>
      </c>
      <c r="I71" s="5">
        <f t="shared" si="13"/>
        <v>7.1706263498919981E-2</v>
      </c>
      <c r="J71" s="5">
        <f t="shared" si="14"/>
        <v>2.9999999999999749E-3</v>
      </c>
      <c r="K71" s="5">
        <f t="shared" si="15"/>
        <v>1.223990208078325E-2</v>
      </c>
    </row>
    <row r="72" spans="1:11" x14ac:dyDescent="0.25">
      <c r="A72">
        <v>5.2</v>
      </c>
      <c r="B72" t="s">
        <v>200</v>
      </c>
      <c r="C72" t="s">
        <v>82</v>
      </c>
      <c r="D72" s="3">
        <v>0.189</v>
      </c>
      <c r="E72" s="3">
        <v>0.19900000000000001</v>
      </c>
      <c r="F72" s="3">
        <v>0.18079999999999999</v>
      </c>
      <c r="G72" s="3">
        <v>0.19089999999999999</v>
      </c>
      <c r="H72" s="5">
        <f t="shared" si="12"/>
        <v>1.0099999999999998E-2</v>
      </c>
      <c r="I72" s="5">
        <f t="shared" si="13"/>
        <v>5.5862831858407069E-2</v>
      </c>
      <c r="J72" s="5">
        <f t="shared" si="14"/>
        <v>1.899999999999985E-3</v>
      </c>
      <c r="K72" s="5">
        <f t="shared" si="15"/>
        <v>1.0052910052909973E-2</v>
      </c>
    </row>
    <row r="73" spans="1:11" x14ac:dyDescent="0.25">
      <c r="A73">
        <v>5.2</v>
      </c>
      <c r="B73" t="s">
        <v>200</v>
      </c>
      <c r="C73" t="s">
        <v>83</v>
      </c>
      <c r="D73" s="3">
        <v>0.18160000000000001</v>
      </c>
      <c r="E73" s="3">
        <v>0.20569999999999999</v>
      </c>
      <c r="F73" s="3">
        <v>0.2089</v>
      </c>
      <c r="G73" s="3">
        <v>0.2109</v>
      </c>
      <c r="H73" s="5">
        <f t="shared" si="12"/>
        <v>2.0000000000000018E-3</v>
      </c>
      <c r="I73" s="5">
        <f t="shared" si="13"/>
        <v>9.5739588319770311E-3</v>
      </c>
      <c r="J73" s="5">
        <f t="shared" si="14"/>
        <v>2.9299999999999993E-2</v>
      </c>
      <c r="K73" s="5">
        <f t="shared" si="15"/>
        <v>0.16134361233480171</v>
      </c>
    </row>
    <row r="74" spans="1:11" x14ac:dyDescent="0.25">
      <c r="A74">
        <v>5.2</v>
      </c>
      <c r="B74" t="s">
        <v>200</v>
      </c>
      <c r="C74" t="s">
        <v>84</v>
      </c>
      <c r="D74" s="3">
        <v>0.192</v>
      </c>
      <c r="E74" s="3">
        <v>0.19600000000000001</v>
      </c>
      <c r="F74" s="3">
        <v>0.191</v>
      </c>
      <c r="G74" s="3">
        <v>0.17119999999999999</v>
      </c>
      <c r="H74" s="5">
        <f t="shared" si="12"/>
        <v>-1.9800000000000012E-2</v>
      </c>
      <c r="I74" s="5">
        <f t="shared" si="13"/>
        <v>-0.10366492146596865</v>
      </c>
      <c r="J74" s="5">
        <f t="shared" si="14"/>
        <v>-2.0800000000000013E-2</v>
      </c>
      <c r="K74" s="5">
        <f t="shared" si="15"/>
        <v>-0.10833333333333339</v>
      </c>
    </row>
    <row r="75" spans="1:11" x14ac:dyDescent="0.25">
      <c r="A75">
        <v>5.2</v>
      </c>
      <c r="B75" t="s">
        <v>200</v>
      </c>
      <c r="C75" t="s">
        <v>85</v>
      </c>
      <c r="D75" s="3">
        <v>0.2112</v>
      </c>
      <c r="E75" s="3">
        <v>0.2228</v>
      </c>
      <c r="F75" s="3">
        <v>0.21260000000000001</v>
      </c>
      <c r="G75" s="3">
        <v>0.1958</v>
      </c>
      <c r="H75" s="5">
        <f t="shared" si="12"/>
        <v>-1.6800000000000009E-2</v>
      </c>
      <c r="I75" s="5">
        <f t="shared" si="13"/>
        <v>-7.9021636876763918E-2</v>
      </c>
      <c r="J75" s="5">
        <f t="shared" si="14"/>
        <v>-1.5399999999999997E-2</v>
      </c>
      <c r="K75" s="5">
        <f t="shared" si="15"/>
        <v>-7.2916666666666657E-2</v>
      </c>
    </row>
    <row r="76" spans="1:11" x14ac:dyDescent="0.25">
      <c r="A76">
        <v>5.2</v>
      </c>
      <c r="B76" t="s">
        <v>200</v>
      </c>
      <c r="C76" t="s">
        <v>86</v>
      </c>
      <c r="D76" s="3">
        <v>0.21</v>
      </c>
      <c r="E76" s="3">
        <v>0.21129999999999999</v>
      </c>
      <c r="F76" s="3">
        <v>0.19389999999999999</v>
      </c>
      <c r="G76" s="3">
        <v>0.1996</v>
      </c>
      <c r="H76" s="5">
        <f t="shared" si="12"/>
        <v>5.7000000000000106E-3</v>
      </c>
      <c r="I76" s="5">
        <f t="shared" si="13"/>
        <v>2.9396596183599851E-2</v>
      </c>
      <c r="J76" s="5">
        <f t="shared" si="14"/>
        <v>-1.0399999999999993E-2</v>
      </c>
      <c r="K76" s="5">
        <f t="shared" si="15"/>
        <v>-4.9523809523809491E-2</v>
      </c>
    </row>
    <row r="77" spans="1:11" x14ac:dyDescent="0.25">
      <c r="A77">
        <v>5.2</v>
      </c>
      <c r="B77" t="s">
        <v>200</v>
      </c>
      <c r="C77" t="s">
        <v>87</v>
      </c>
      <c r="D77" s="3">
        <v>0.1973</v>
      </c>
      <c r="E77" s="3">
        <v>0.184</v>
      </c>
      <c r="F77" s="3">
        <v>0.20039999999999999</v>
      </c>
      <c r="G77" s="3">
        <v>0.20930000000000001</v>
      </c>
      <c r="H77" s="5">
        <f t="shared" si="12"/>
        <v>8.900000000000019E-3</v>
      </c>
      <c r="I77" s="5">
        <f t="shared" si="13"/>
        <v>4.4411177644710677E-2</v>
      </c>
      <c r="J77" s="5">
        <f t="shared" si="14"/>
        <v>1.2000000000000011E-2</v>
      </c>
      <c r="K77" s="5">
        <f t="shared" si="15"/>
        <v>6.0821084642676181E-2</v>
      </c>
    </row>
    <row r="78" spans="1:11" x14ac:dyDescent="0.25">
      <c r="A78">
        <v>5.2</v>
      </c>
      <c r="B78" t="s">
        <v>200</v>
      </c>
      <c r="C78" t="s">
        <v>88</v>
      </c>
      <c r="D78" s="3">
        <v>0.19089999999999999</v>
      </c>
      <c r="E78" s="3">
        <v>0.22120000000000001</v>
      </c>
      <c r="F78" s="3">
        <v>0.19359999999999999</v>
      </c>
      <c r="G78" s="3">
        <v>0.1948</v>
      </c>
      <c r="H78" s="5">
        <f t="shared" si="12"/>
        <v>1.2000000000000066E-3</v>
      </c>
      <c r="I78" s="5">
        <f t="shared" si="13"/>
        <v>6.1983471074380505E-3</v>
      </c>
      <c r="J78" s="5">
        <f t="shared" si="14"/>
        <v>3.9000000000000146E-3</v>
      </c>
      <c r="K78" s="5">
        <f t="shared" si="15"/>
        <v>2.0429544264012649E-2</v>
      </c>
    </row>
    <row r="79" spans="1:11" x14ac:dyDescent="0.25">
      <c r="A79">
        <v>5.2</v>
      </c>
      <c r="B79" t="s">
        <v>200</v>
      </c>
      <c r="C79" t="s">
        <v>89</v>
      </c>
      <c r="D79" s="3">
        <v>0.36130000000000001</v>
      </c>
      <c r="E79" s="3">
        <v>0.30599999999999999</v>
      </c>
      <c r="F79" s="3">
        <v>0.29089999999999999</v>
      </c>
      <c r="G79" s="3">
        <v>0.25530000000000003</v>
      </c>
      <c r="H79" s="5">
        <f t="shared" si="12"/>
        <v>-3.5599999999999965E-2</v>
      </c>
      <c r="I79" s="5">
        <f t="shared" si="13"/>
        <v>-0.12237882433826046</v>
      </c>
      <c r="J79" s="5">
        <f t="shared" si="14"/>
        <v>-0.10599999999999998</v>
      </c>
      <c r="K79" s="5">
        <f t="shared" si="15"/>
        <v>-0.29338499861610845</v>
      </c>
    </row>
    <row r="80" spans="1:11" x14ac:dyDescent="0.25">
      <c r="A80">
        <v>5.2</v>
      </c>
      <c r="B80" t="s">
        <v>200</v>
      </c>
      <c r="C80" t="s">
        <v>90</v>
      </c>
      <c r="D80" s="3">
        <v>0.18609999999999999</v>
      </c>
      <c r="E80" s="3">
        <v>0.189</v>
      </c>
      <c r="F80" s="3">
        <v>0.2034</v>
      </c>
      <c r="G80" s="3">
        <v>0.1976</v>
      </c>
      <c r="H80" s="5">
        <f t="shared" si="12"/>
        <v>-5.7999999999999996E-3</v>
      </c>
      <c r="I80" s="5">
        <f t="shared" si="13"/>
        <v>-2.8515240904621434E-2</v>
      </c>
      <c r="J80" s="5">
        <f t="shared" si="14"/>
        <v>1.150000000000001E-2</v>
      </c>
      <c r="K80" s="5">
        <f t="shared" si="15"/>
        <v>6.1794734013971044E-2</v>
      </c>
    </row>
    <row r="81" spans="1:11" x14ac:dyDescent="0.25">
      <c r="A81">
        <v>5.2</v>
      </c>
      <c r="B81" t="s">
        <v>200</v>
      </c>
      <c r="C81" t="s">
        <v>91</v>
      </c>
      <c r="D81" s="3">
        <v>0.18</v>
      </c>
      <c r="E81" s="3">
        <v>0.18</v>
      </c>
      <c r="F81" s="3">
        <v>0.19839999999999999</v>
      </c>
      <c r="G81" s="3">
        <v>0.1973</v>
      </c>
      <c r="H81" s="5">
        <f t="shared" si="12"/>
        <v>-1.0999999999999899E-3</v>
      </c>
      <c r="I81" s="5">
        <f t="shared" si="13"/>
        <v>-5.5443548387096265E-3</v>
      </c>
      <c r="J81" s="5">
        <f t="shared" si="14"/>
        <v>1.730000000000001E-2</v>
      </c>
      <c r="K81" s="5">
        <f t="shared" si="15"/>
        <v>9.6111111111111175E-2</v>
      </c>
    </row>
    <row r="82" spans="1:11" x14ac:dyDescent="0.25">
      <c r="A82">
        <v>5.2</v>
      </c>
      <c r="B82" t="s">
        <v>200</v>
      </c>
      <c r="C82" t="s">
        <v>92</v>
      </c>
      <c r="D82" s="3">
        <v>0.20469999999999999</v>
      </c>
      <c r="E82" s="3">
        <v>0.23880000000000001</v>
      </c>
      <c r="F82" s="3">
        <v>0.17480000000000001</v>
      </c>
      <c r="G82" s="3">
        <v>0.26390000000000002</v>
      </c>
      <c r="H82" s="5">
        <f t="shared" si="12"/>
        <v>8.9100000000000013E-2</v>
      </c>
      <c r="I82" s="5">
        <f t="shared" si="13"/>
        <v>0.5097254004576659</v>
      </c>
      <c r="J82" s="5">
        <f t="shared" si="14"/>
        <v>5.920000000000003E-2</v>
      </c>
      <c r="K82" s="5">
        <f t="shared" si="15"/>
        <v>0.28920371275036655</v>
      </c>
    </row>
    <row r="83" spans="1:11" x14ac:dyDescent="0.25">
      <c r="A83" s="49"/>
      <c r="D83" s="3"/>
      <c r="E83" s="3"/>
      <c r="F83" s="3"/>
      <c r="G83" s="3"/>
    </row>
    <row r="84" spans="1:11" x14ac:dyDescent="0.25">
      <c r="A84" s="7" t="s">
        <v>240</v>
      </c>
      <c r="B84" s="11"/>
      <c r="C84" s="11"/>
      <c r="D84" s="11"/>
      <c r="E84" s="11"/>
      <c r="F84" s="11"/>
      <c r="G84" s="11"/>
      <c r="H84" s="19"/>
      <c r="I84" s="19"/>
      <c r="J84" s="19"/>
      <c r="K84" s="19"/>
    </row>
    <row r="85" spans="1:11" x14ac:dyDescent="0.25">
      <c r="A85" s="1" t="s">
        <v>138</v>
      </c>
      <c r="B85" s="1" t="s">
        <v>197</v>
      </c>
      <c r="C85" s="1" t="s">
        <v>73</v>
      </c>
      <c r="D85" s="1">
        <v>2021</v>
      </c>
      <c r="E85" s="1">
        <v>2022</v>
      </c>
      <c r="F85" s="1">
        <v>2023</v>
      </c>
      <c r="G85" s="1">
        <v>2024</v>
      </c>
      <c r="H85" s="1" t="s">
        <v>74</v>
      </c>
      <c r="I85" s="1" t="s">
        <v>66</v>
      </c>
      <c r="J85" s="1" t="s">
        <v>75</v>
      </c>
      <c r="K85" s="1" t="s">
        <v>68</v>
      </c>
    </row>
    <row r="86" spans="1:11" x14ac:dyDescent="0.25">
      <c r="A86">
        <v>6.2</v>
      </c>
      <c r="B86" t="s">
        <v>202</v>
      </c>
      <c r="C86" t="s">
        <v>77</v>
      </c>
      <c r="D86" s="3">
        <v>4.5199999999999997E-2</v>
      </c>
      <c r="E86" s="3">
        <v>4.4600000000000001E-2</v>
      </c>
      <c r="F86" s="3">
        <v>4.3200000000000002E-2</v>
      </c>
      <c r="G86" s="3">
        <v>4.6199999999999998E-2</v>
      </c>
      <c r="H86" s="5">
        <f t="shared" ref="H86:H101" si="16">SUM(G86-F86)</f>
        <v>2.9999999999999957E-3</v>
      </c>
      <c r="I86" s="5">
        <f t="shared" ref="I86:I101" si="17">SUM(G86-F86)/F86</f>
        <v>6.9444444444444337E-2</v>
      </c>
      <c r="J86" s="5">
        <f t="shared" ref="J86:J101" si="18">SUM(G86-D86)</f>
        <v>1.0000000000000009E-3</v>
      </c>
      <c r="K86" s="5">
        <f t="shared" ref="K86:K101" si="19">SUM(G86-D86)/D86</f>
        <v>2.2123893805309755E-2</v>
      </c>
    </row>
    <row r="87" spans="1:11" x14ac:dyDescent="0.25">
      <c r="A87">
        <v>6.2</v>
      </c>
      <c r="B87" t="s">
        <v>202</v>
      </c>
      <c r="C87" t="s">
        <v>78</v>
      </c>
      <c r="D87" s="3">
        <v>6.0999999999999999E-2</v>
      </c>
      <c r="E87" s="3">
        <v>5.62E-2</v>
      </c>
      <c r="F87" s="3">
        <v>5.2499999999999998E-2</v>
      </c>
      <c r="G87" s="3">
        <v>6.0199999999999997E-2</v>
      </c>
      <c r="H87" s="5">
        <f t="shared" si="16"/>
        <v>7.6999999999999985E-3</v>
      </c>
      <c r="I87" s="5">
        <f t="shared" si="17"/>
        <v>0.14666666666666664</v>
      </c>
      <c r="J87" s="5">
        <f t="shared" si="18"/>
        <v>-8.000000000000021E-4</v>
      </c>
      <c r="K87" s="5">
        <f t="shared" si="19"/>
        <v>-1.311475409836069E-2</v>
      </c>
    </row>
    <row r="88" spans="1:11" x14ac:dyDescent="0.25">
      <c r="A88">
        <v>6.2</v>
      </c>
      <c r="B88" t="s">
        <v>202</v>
      </c>
      <c r="C88" t="s">
        <v>79</v>
      </c>
      <c r="D88" s="3">
        <v>6.0999999999999999E-2</v>
      </c>
      <c r="E88" s="3">
        <v>6.1100000000000002E-2</v>
      </c>
      <c r="F88" s="3">
        <v>5.4300000000000001E-2</v>
      </c>
      <c r="G88" s="3">
        <v>5.33E-2</v>
      </c>
      <c r="H88" s="5">
        <f t="shared" si="16"/>
        <v>-1.0000000000000009E-3</v>
      </c>
      <c r="I88" s="5">
        <f t="shared" si="17"/>
        <v>-1.8416206261510144E-2</v>
      </c>
      <c r="J88" s="5">
        <f t="shared" si="18"/>
        <v>-7.6999999999999985E-3</v>
      </c>
      <c r="K88" s="5">
        <f t="shared" si="19"/>
        <v>-0.1262295081967213</v>
      </c>
    </row>
    <row r="89" spans="1:11" x14ac:dyDescent="0.25">
      <c r="A89">
        <v>6.2</v>
      </c>
      <c r="B89" t="s">
        <v>202</v>
      </c>
      <c r="C89" t="s">
        <v>80</v>
      </c>
      <c r="D89" s="3">
        <v>7.8E-2</v>
      </c>
      <c r="E89" s="3">
        <v>6.1600000000000002E-2</v>
      </c>
      <c r="F89" s="3">
        <v>5.6899999999999999E-2</v>
      </c>
      <c r="G89" s="3">
        <v>6.6199999999999995E-2</v>
      </c>
      <c r="H89" s="5">
        <f t="shared" si="16"/>
        <v>9.2999999999999958E-3</v>
      </c>
      <c r="I89" s="5">
        <f t="shared" si="17"/>
        <v>0.16344463971880485</v>
      </c>
      <c r="J89" s="5">
        <f t="shared" si="18"/>
        <v>-1.1800000000000005E-2</v>
      </c>
      <c r="K89" s="5">
        <f t="shared" si="19"/>
        <v>-0.15128205128205136</v>
      </c>
    </row>
    <row r="90" spans="1:11" x14ac:dyDescent="0.25">
      <c r="A90">
        <v>6.2</v>
      </c>
      <c r="B90" t="s">
        <v>202</v>
      </c>
      <c r="C90" t="s">
        <v>81</v>
      </c>
      <c r="D90" s="3">
        <v>6.0999999999999999E-2</v>
      </c>
      <c r="E90" s="3">
        <v>6.0999999999999999E-2</v>
      </c>
      <c r="F90" s="3">
        <v>6.25E-2</v>
      </c>
      <c r="G90" s="3">
        <v>5.9900000000000002E-2</v>
      </c>
      <c r="H90" s="5">
        <f t="shared" si="16"/>
        <v>-2.5999999999999981E-3</v>
      </c>
      <c r="I90" s="5">
        <f t="shared" si="17"/>
        <v>-4.159999999999997E-2</v>
      </c>
      <c r="J90" s="5">
        <f t="shared" si="18"/>
        <v>-1.0999999999999968E-3</v>
      </c>
      <c r="K90" s="5">
        <f t="shared" si="19"/>
        <v>-1.8032786885245851E-2</v>
      </c>
    </row>
    <row r="91" spans="1:11" x14ac:dyDescent="0.25">
      <c r="A91">
        <v>6.2</v>
      </c>
      <c r="B91" t="s">
        <v>202</v>
      </c>
      <c r="C91" t="s">
        <v>82</v>
      </c>
      <c r="D91" s="3">
        <v>6.5000000000000002E-2</v>
      </c>
      <c r="E91" s="3">
        <v>5.8999999999999997E-2</v>
      </c>
      <c r="F91" s="3">
        <v>5.8599999999999999E-2</v>
      </c>
      <c r="G91" s="3">
        <v>5.8000000000000003E-2</v>
      </c>
      <c r="H91" s="5">
        <f t="shared" si="16"/>
        <v>-5.9999999999999637E-4</v>
      </c>
      <c r="I91" s="5">
        <f t="shared" si="17"/>
        <v>-1.023890784982929E-2</v>
      </c>
      <c r="J91" s="5">
        <f t="shared" si="18"/>
        <v>-6.9999999999999993E-3</v>
      </c>
      <c r="K91" s="5">
        <f t="shared" si="19"/>
        <v>-0.10769230769230768</v>
      </c>
    </row>
    <row r="92" spans="1:11" x14ac:dyDescent="0.25">
      <c r="A92">
        <v>6.2</v>
      </c>
      <c r="B92" t="s">
        <v>202</v>
      </c>
      <c r="C92" t="s">
        <v>83</v>
      </c>
      <c r="D92" s="3">
        <v>6.5699999999999995E-2</v>
      </c>
      <c r="E92" s="3">
        <v>6.8400000000000002E-2</v>
      </c>
      <c r="F92" s="3">
        <v>7.4300000000000005E-2</v>
      </c>
      <c r="G92" s="3">
        <v>6.7900000000000002E-2</v>
      </c>
      <c r="H92" s="5">
        <f t="shared" si="16"/>
        <v>-6.4000000000000029E-3</v>
      </c>
      <c r="I92" s="5">
        <f t="shared" si="17"/>
        <v>-8.6137281292059248E-2</v>
      </c>
      <c r="J92" s="5">
        <f t="shared" si="18"/>
        <v>2.2000000000000075E-3</v>
      </c>
      <c r="K92" s="5">
        <f t="shared" si="19"/>
        <v>3.3485540334855519E-2</v>
      </c>
    </row>
    <row r="93" spans="1:11" x14ac:dyDescent="0.25">
      <c r="A93">
        <v>6.2</v>
      </c>
      <c r="B93" t="s">
        <v>202</v>
      </c>
      <c r="C93" t="s">
        <v>84</v>
      </c>
      <c r="D93" s="3">
        <v>5.3499999999999999E-2</v>
      </c>
      <c r="E93" s="3">
        <v>5.7099999999999998E-2</v>
      </c>
      <c r="F93" s="3">
        <v>4.8300000000000003E-2</v>
      </c>
      <c r="G93" s="3">
        <v>5.1200000000000002E-2</v>
      </c>
      <c r="H93" s="5">
        <f t="shared" si="16"/>
        <v>2.8999999999999998E-3</v>
      </c>
      <c r="I93" s="5">
        <f t="shared" si="17"/>
        <v>6.0041407867494817E-2</v>
      </c>
      <c r="J93" s="5">
        <f t="shared" si="18"/>
        <v>-2.2999999999999965E-3</v>
      </c>
      <c r="K93" s="5">
        <f t="shared" si="19"/>
        <v>-4.2990654205607409E-2</v>
      </c>
    </row>
    <row r="94" spans="1:11" x14ac:dyDescent="0.25">
      <c r="A94">
        <v>6.2</v>
      </c>
      <c r="B94" t="s">
        <v>202</v>
      </c>
      <c r="C94" t="s">
        <v>85</v>
      </c>
      <c r="D94" s="3">
        <v>5.2299999999999999E-2</v>
      </c>
      <c r="E94" s="3">
        <v>5.6099999999999997E-2</v>
      </c>
      <c r="F94" s="3">
        <v>4.82E-2</v>
      </c>
      <c r="G94" s="3">
        <v>5.4899999999999997E-2</v>
      </c>
      <c r="H94" s="5">
        <f t="shared" si="16"/>
        <v>6.6999999999999976E-3</v>
      </c>
      <c r="I94" s="5">
        <f t="shared" si="17"/>
        <v>0.13900414937759331</v>
      </c>
      <c r="J94" s="5">
        <f t="shared" si="18"/>
        <v>2.5999999999999981E-3</v>
      </c>
      <c r="K94" s="5">
        <f t="shared" si="19"/>
        <v>4.9713193116634767E-2</v>
      </c>
    </row>
    <row r="95" spans="1:11" x14ac:dyDescent="0.25">
      <c r="A95">
        <v>6.2</v>
      </c>
      <c r="B95" t="s">
        <v>202</v>
      </c>
      <c r="C95" t="s">
        <v>86</v>
      </c>
      <c r="D95" s="3">
        <v>6.9900000000000004E-2</v>
      </c>
      <c r="E95" s="3">
        <v>6.8599999999999994E-2</v>
      </c>
      <c r="F95" s="3">
        <v>6.6199999999999995E-2</v>
      </c>
      <c r="G95" s="3">
        <v>6.2600000000000003E-2</v>
      </c>
      <c r="H95" s="5">
        <f t="shared" si="16"/>
        <v>-3.5999999999999921E-3</v>
      </c>
      <c r="I95" s="5">
        <f t="shared" si="17"/>
        <v>-5.4380664652567863E-2</v>
      </c>
      <c r="J95" s="5">
        <f t="shared" si="18"/>
        <v>-7.3000000000000009E-3</v>
      </c>
      <c r="K95" s="5">
        <f t="shared" si="19"/>
        <v>-0.10443490701001432</v>
      </c>
    </row>
    <row r="96" spans="1:11" x14ac:dyDescent="0.25">
      <c r="A96">
        <v>6.2</v>
      </c>
      <c r="B96" t="s">
        <v>202</v>
      </c>
      <c r="C96" t="s">
        <v>87</v>
      </c>
      <c r="D96" s="3">
        <v>6.9500000000000006E-2</v>
      </c>
      <c r="E96" s="3">
        <v>7.1800000000000003E-2</v>
      </c>
      <c r="F96" s="3">
        <v>6.8099999999999994E-2</v>
      </c>
      <c r="G96" s="3">
        <v>6.08E-2</v>
      </c>
      <c r="H96" s="5">
        <f t="shared" si="16"/>
        <v>-7.299999999999994E-3</v>
      </c>
      <c r="I96" s="5">
        <f t="shared" si="17"/>
        <v>-0.10719530102790006</v>
      </c>
      <c r="J96" s="5">
        <f t="shared" si="18"/>
        <v>-8.7000000000000063E-3</v>
      </c>
      <c r="K96" s="5">
        <f t="shared" si="19"/>
        <v>-0.12517985611510798</v>
      </c>
    </row>
    <row r="97" spans="1:11" x14ac:dyDescent="0.25">
      <c r="A97">
        <v>6.2</v>
      </c>
      <c r="B97" t="s">
        <v>202</v>
      </c>
      <c r="C97" t="s">
        <v>88</v>
      </c>
      <c r="D97" s="3">
        <v>6.8400000000000002E-2</v>
      </c>
      <c r="E97" s="3">
        <v>6.0999999999999999E-2</v>
      </c>
      <c r="F97" s="3">
        <v>4.9500000000000002E-2</v>
      </c>
      <c r="G97" s="3">
        <v>6.4199999999999993E-2</v>
      </c>
      <c r="H97" s="5">
        <f t="shared" si="16"/>
        <v>1.4699999999999991E-2</v>
      </c>
      <c r="I97" s="5">
        <f t="shared" si="17"/>
        <v>0.29696969696969677</v>
      </c>
      <c r="J97" s="5">
        <f t="shared" si="18"/>
        <v>-4.2000000000000093E-3</v>
      </c>
      <c r="K97" s="5">
        <f t="shared" si="19"/>
        <v>-6.140350877192996E-2</v>
      </c>
    </row>
    <row r="98" spans="1:11" x14ac:dyDescent="0.25">
      <c r="A98">
        <v>6.2</v>
      </c>
      <c r="B98" t="s">
        <v>202</v>
      </c>
      <c r="C98" t="s">
        <v>89</v>
      </c>
      <c r="D98" s="3">
        <v>5.8900000000000001E-2</v>
      </c>
      <c r="E98" s="3">
        <v>4.1000000000000002E-2</v>
      </c>
      <c r="F98" s="3">
        <v>5.2900000000000003E-2</v>
      </c>
      <c r="G98" s="3">
        <v>4.9599999999999998E-2</v>
      </c>
      <c r="H98" s="5">
        <f t="shared" si="16"/>
        <v>-3.3000000000000043E-3</v>
      </c>
      <c r="I98" s="5">
        <f t="shared" si="17"/>
        <v>-6.2381852551984952E-2</v>
      </c>
      <c r="J98" s="5">
        <f t="shared" si="18"/>
        <v>-9.3000000000000027E-3</v>
      </c>
      <c r="K98" s="5">
        <f t="shared" si="19"/>
        <v>-0.15789473684210531</v>
      </c>
    </row>
    <row r="99" spans="1:11" x14ac:dyDescent="0.25">
      <c r="A99">
        <v>6.2</v>
      </c>
      <c r="B99" t="s">
        <v>202</v>
      </c>
      <c r="C99" t="s">
        <v>90</v>
      </c>
      <c r="D99" s="3">
        <v>0.06</v>
      </c>
      <c r="E99" s="3">
        <v>6.08E-2</v>
      </c>
      <c r="F99" s="3">
        <v>5.0200000000000002E-2</v>
      </c>
      <c r="G99" s="3">
        <v>5.3199999999999997E-2</v>
      </c>
      <c r="H99" s="5">
        <f t="shared" si="16"/>
        <v>2.9999999999999957E-3</v>
      </c>
      <c r="I99" s="5">
        <f t="shared" si="17"/>
        <v>5.9760956175298717E-2</v>
      </c>
      <c r="J99" s="5">
        <f t="shared" si="18"/>
        <v>-6.8000000000000005E-3</v>
      </c>
      <c r="K99" s="5">
        <f t="shared" si="19"/>
        <v>-0.11333333333333334</v>
      </c>
    </row>
    <row r="100" spans="1:11" x14ac:dyDescent="0.25">
      <c r="A100">
        <v>6.2</v>
      </c>
      <c r="B100" t="s">
        <v>202</v>
      </c>
      <c r="C100" t="s">
        <v>91</v>
      </c>
      <c r="D100" s="3">
        <v>5.5E-2</v>
      </c>
      <c r="E100" s="3">
        <v>4.7E-2</v>
      </c>
      <c r="F100" s="3">
        <v>4.7899999999999998E-2</v>
      </c>
      <c r="G100" s="3">
        <v>4.8800000000000003E-2</v>
      </c>
      <c r="H100" s="5">
        <f t="shared" si="16"/>
        <v>9.0000000000000496E-4</v>
      </c>
      <c r="I100" s="5">
        <f t="shared" si="17"/>
        <v>1.8789144050104487E-2</v>
      </c>
      <c r="J100" s="5">
        <f t="shared" si="18"/>
        <v>-6.1999999999999972E-3</v>
      </c>
      <c r="K100" s="5">
        <f t="shared" si="19"/>
        <v>-0.11272727272727268</v>
      </c>
    </row>
    <row r="101" spans="1:11" x14ac:dyDescent="0.25">
      <c r="A101">
        <v>6.2</v>
      </c>
      <c r="B101" t="s">
        <v>202</v>
      </c>
      <c r="C101" t="s">
        <v>92</v>
      </c>
      <c r="D101" s="3">
        <v>6.8500000000000005E-2</v>
      </c>
      <c r="E101" s="3">
        <v>0.111</v>
      </c>
      <c r="F101" s="3">
        <v>7.1800000000000003E-2</v>
      </c>
      <c r="G101" s="3">
        <v>6.9000000000000006E-2</v>
      </c>
      <c r="H101" s="5">
        <f t="shared" si="16"/>
        <v>-2.7999999999999969E-3</v>
      </c>
      <c r="I101" s="5">
        <f t="shared" si="17"/>
        <v>-3.8997214484679618E-2</v>
      </c>
      <c r="J101" s="5">
        <f t="shared" si="18"/>
        <v>5.0000000000000044E-4</v>
      </c>
      <c r="K101" s="5">
        <f t="shared" si="19"/>
        <v>7.2992700729927066E-3</v>
      </c>
    </row>
    <row r="103" spans="1:11" x14ac:dyDescent="0.25">
      <c r="A103" s="7" t="s">
        <v>241</v>
      </c>
      <c r="B103" s="11"/>
      <c r="C103" s="11"/>
      <c r="D103" s="11"/>
      <c r="E103" s="11"/>
      <c r="F103" s="11"/>
      <c r="G103" s="11"/>
      <c r="H103" s="19"/>
      <c r="I103" s="19"/>
      <c r="J103" s="19"/>
      <c r="K103" s="19"/>
    </row>
    <row r="104" spans="1:11" x14ac:dyDescent="0.25">
      <c r="A104" s="1" t="s">
        <v>138</v>
      </c>
      <c r="B104" s="1" t="s">
        <v>197</v>
      </c>
      <c r="C104" s="1" t="s">
        <v>73</v>
      </c>
      <c r="D104" s="1">
        <v>2021</v>
      </c>
      <c r="E104" s="1">
        <v>2022</v>
      </c>
      <c r="F104" s="1">
        <v>2023</v>
      </c>
      <c r="G104" s="1">
        <v>2024</v>
      </c>
      <c r="H104" s="1" t="s">
        <v>74</v>
      </c>
      <c r="I104" s="1" t="s">
        <v>66</v>
      </c>
      <c r="J104" s="1" t="s">
        <v>75</v>
      </c>
      <c r="K104" s="1" t="s">
        <v>68</v>
      </c>
    </row>
    <row r="105" spans="1:11" x14ac:dyDescent="0.25">
      <c r="A105">
        <v>7.2</v>
      </c>
      <c r="B105" t="s">
        <v>204</v>
      </c>
      <c r="C105" t="s">
        <v>77</v>
      </c>
      <c r="D105" s="3">
        <v>6.9000000000000006E-2</v>
      </c>
      <c r="E105" s="3">
        <v>7.1300000000000002E-2</v>
      </c>
      <c r="F105" s="3">
        <v>7.7399999999999997E-2</v>
      </c>
      <c r="G105" s="3">
        <v>7.9799999999999996E-2</v>
      </c>
      <c r="H105" s="5">
        <f t="shared" ref="H105:H120" si="20">SUM(G105-F105)</f>
        <v>2.3999999999999994E-3</v>
      </c>
      <c r="I105" s="5">
        <f t="shared" ref="I105:I120" si="21">SUM(G105-F105)/F105</f>
        <v>3.1007751937984489E-2</v>
      </c>
      <c r="J105" s="5">
        <f t="shared" ref="J105:J120" si="22">SUM(G105-D105)</f>
        <v>1.079999999999999E-2</v>
      </c>
      <c r="K105" s="5">
        <f t="shared" ref="K105:K120" si="23">SUM(G105-D105)/D105</f>
        <v>0.15652173913043463</v>
      </c>
    </row>
    <row r="106" spans="1:11" x14ac:dyDescent="0.25">
      <c r="A106">
        <v>7.2</v>
      </c>
      <c r="B106" t="s">
        <v>204</v>
      </c>
      <c r="C106" t="s">
        <v>78</v>
      </c>
      <c r="D106" s="3">
        <v>6.3600000000000004E-2</v>
      </c>
      <c r="E106" s="3">
        <v>6.5799999999999997E-2</v>
      </c>
      <c r="F106" s="3">
        <v>6.1600000000000002E-2</v>
      </c>
      <c r="G106" s="3">
        <v>0.06</v>
      </c>
      <c r="H106" s="5">
        <f t="shared" si="20"/>
        <v>-1.6000000000000042E-3</v>
      </c>
      <c r="I106" s="5">
        <f t="shared" si="21"/>
        <v>-2.5974025974026042E-2</v>
      </c>
      <c r="J106" s="5">
        <f t="shared" si="22"/>
        <v>-3.600000000000006E-3</v>
      </c>
      <c r="K106" s="5">
        <f t="shared" si="23"/>
        <v>-5.6603773584905752E-2</v>
      </c>
    </row>
    <row r="107" spans="1:11" x14ac:dyDescent="0.25">
      <c r="A107">
        <v>7.2</v>
      </c>
      <c r="B107" t="s">
        <v>204</v>
      </c>
      <c r="C107" t="s">
        <v>79</v>
      </c>
      <c r="D107" s="3">
        <v>6.9800000000000001E-2</v>
      </c>
      <c r="E107" s="3">
        <v>6.9599999999999995E-2</v>
      </c>
      <c r="F107" s="3">
        <v>5.96E-2</v>
      </c>
      <c r="G107" s="3">
        <v>6.8199999999999997E-2</v>
      </c>
      <c r="H107" s="5">
        <f t="shared" si="20"/>
        <v>8.5999999999999965E-3</v>
      </c>
      <c r="I107" s="5">
        <f t="shared" si="21"/>
        <v>0.14429530201342275</v>
      </c>
      <c r="J107" s="5">
        <f t="shared" si="22"/>
        <v>-1.6000000000000042E-3</v>
      </c>
      <c r="K107" s="5">
        <f t="shared" si="23"/>
        <v>-2.2922636103151921E-2</v>
      </c>
    </row>
    <row r="108" spans="1:11" x14ac:dyDescent="0.25">
      <c r="A108">
        <v>7.2</v>
      </c>
      <c r="B108" t="s">
        <v>204</v>
      </c>
      <c r="C108" t="s">
        <v>80</v>
      </c>
      <c r="D108" s="3">
        <v>5.11E-2</v>
      </c>
      <c r="E108" s="3">
        <v>6.5699999999999995E-2</v>
      </c>
      <c r="F108" s="3">
        <v>5.5100000000000003E-2</v>
      </c>
      <c r="G108" s="3">
        <v>6.9900000000000004E-2</v>
      </c>
      <c r="H108" s="5">
        <f t="shared" si="20"/>
        <v>1.4800000000000001E-2</v>
      </c>
      <c r="I108" s="5">
        <f t="shared" si="21"/>
        <v>0.26860254083484575</v>
      </c>
      <c r="J108" s="5">
        <f t="shared" si="22"/>
        <v>1.8800000000000004E-2</v>
      </c>
      <c r="K108" s="5">
        <f t="shared" si="23"/>
        <v>0.36790606653620361</v>
      </c>
    </row>
    <row r="109" spans="1:11" x14ac:dyDescent="0.25">
      <c r="A109">
        <v>7.2</v>
      </c>
      <c r="B109" t="s">
        <v>204</v>
      </c>
      <c r="C109" t="s">
        <v>81</v>
      </c>
      <c r="D109" s="3">
        <v>7.7499999999999999E-2</v>
      </c>
      <c r="E109" s="3">
        <v>8.7099999999999997E-2</v>
      </c>
      <c r="F109" s="3">
        <v>8.1199999999999994E-2</v>
      </c>
      <c r="G109" s="3">
        <v>9.1600000000000001E-2</v>
      </c>
      <c r="H109" s="5">
        <f t="shared" si="20"/>
        <v>1.0400000000000006E-2</v>
      </c>
      <c r="I109" s="5">
        <f t="shared" si="21"/>
        <v>0.12807881773399024</v>
      </c>
      <c r="J109" s="5">
        <f t="shared" si="22"/>
        <v>1.4100000000000001E-2</v>
      </c>
      <c r="K109" s="5">
        <f t="shared" si="23"/>
        <v>0.18193548387096775</v>
      </c>
    </row>
    <row r="110" spans="1:11" x14ac:dyDescent="0.25">
      <c r="A110">
        <v>7.2</v>
      </c>
      <c r="B110" t="s">
        <v>204</v>
      </c>
      <c r="C110" t="s">
        <v>82</v>
      </c>
      <c r="D110" s="3">
        <v>0.06</v>
      </c>
      <c r="E110" s="3">
        <v>6.9000000000000006E-2</v>
      </c>
      <c r="F110" s="3">
        <v>6.0999999999999999E-2</v>
      </c>
      <c r="G110" s="3">
        <v>5.9299999999999999E-2</v>
      </c>
      <c r="H110" s="5">
        <f t="shared" si="20"/>
        <v>-1.7000000000000001E-3</v>
      </c>
      <c r="I110" s="5">
        <f t="shared" si="21"/>
        <v>-2.7868852459016397E-2</v>
      </c>
      <c r="J110" s="5">
        <f t="shared" si="22"/>
        <v>-6.9999999999999923E-4</v>
      </c>
      <c r="K110" s="5">
        <f t="shared" si="23"/>
        <v>-1.1666666666666655E-2</v>
      </c>
    </row>
    <row r="111" spans="1:11" x14ac:dyDescent="0.25">
      <c r="A111">
        <v>7.2</v>
      </c>
      <c r="B111" t="s">
        <v>204</v>
      </c>
      <c r="C111" t="s">
        <v>83</v>
      </c>
      <c r="D111" s="3">
        <v>6.8099999999999994E-2</v>
      </c>
      <c r="E111" s="3">
        <v>7.3800000000000004E-2</v>
      </c>
      <c r="F111" s="3">
        <v>6.6500000000000004E-2</v>
      </c>
      <c r="G111" s="3">
        <v>6.5199999999999994E-2</v>
      </c>
      <c r="H111" s="5">
        <f t="shared" si="20"/>
        <v>-1.3000000000000095E-3</v>
      </c>
      <c r="I111" s="5">
        <f t="shared" si="21"/>
        <v>-1.954887218045127E-2</v>
      </c>
      <c r="J111" s="5">
        <f t="shared" si="22"/>
        <v>-2.8999999999999998E-3</v>
      </c>
      <c r="K111" s="5">
        <f t="shared" si="23"/>
        <v>-4.2584434654919234E-2</v>
      </c>
    </row>
    <row r="112" spans="1:11" x14ac:dyDescent="0.25">
      <c r="A112">
        <v>7.2</v>
      </c>
      <c r="B112" t="s">
        <v>204</v>
      </c>
      <c r="C112" t="s">
        <v>84</v>
      </c>
      <c r="D112" s="3">
        <v>5.7099999999999998E-2</v>
      </c>
      <c r="E112" s="3">
        <v>4.9399999999999999E-2</v>
      </c>
      <c r="F112" s="3">
        <v>5.8500000000000003E-2</v>
      </c>
      <c r="G112" s="3">
        <v>5.2999999999999999E-2</v>
      </c>
      <c r="H112" s="5">
        <f t="shared" si="20"/>
        <v>-5.5000000000000049E-3</v>
      </c>
      <c r="I112" s="5">
        <f t="shared" si="21"/>
        <v>-9.4017094017094099E-2</v>
      </c>
      <c r="J112" s="5">
        <f t="shared" si="22"/>
        <v>-4.0999999999999995E-3</v>
      </c>
      <c r="K112" s="5">
        <f t="shared" si="23"/>
        <v>-7.1803852889667244E-2</v>
      </c>
    </row>
    <row r="113" spans="1:11" x14ac:dyDescent="0.25">
      <c r="A113">
        <v>7.2</v>
      </c>
      <c r="B113" t="s">
        <v>204</v>
      </c>
      <c r="C113" t="s">
        <v>85</v>
      </c>
      <c r="D113" s="3">
        <v>5.9499999999999997E-2</v>
      </c>
      <c r="E113" s="3">
        <v>6.7100000000000007E-2</v>
      </c>
      <c r="F113" s="3">
        <v>6.8400000000000002E-2</v>
      </c>
      <c r="G113" s="3">
        <v>6.2100000000000002E-2</v>
      </c>
      <c r="H113" s="5">
        <f t="shared" si="20"/>
        <v>-6.3E-3</v>
      </c>
      <c r="I113" s="5">
        <f t="shared" si="21"/>
        <v>-9.2105263157894732E-2</v>
      </c>
      <c r="J113" s="5">
        <f t="shared" si="22"/>
        <v>2.6000000000000051E-3</v>
      </c>
      <c r="K113" s="5">
        <f t="shared" si="23"/>
        <v>4.3697478991596726E-2</v>
      </c>
    </row>
    <row r="114" spans="1:11" x14ac:dyDescent="0.25">
      <c r="A114">
        <v>7.2</v>
      </c>
      <c r="B114" t="s">
        <v>204</v>
      </c>
      <c r="C114" t="s">
        <v>86</v>
      </c>
      <c r="D114" s="3">
        <v>7.1999999999999995E-2</v>
      </c>
      <c r="E114" s="3">
        <v>6.5500000000000003E-2</v>
      </c>
      <c r="F114" s="3">
        <v>6.2399999999999997E-2</v>
      </c>
      <c r="G114" s="3">
        <v>5.5899999999999998E-2</v>
      </c>
      <c r="H114" s="5">
        <f t="shared" si="20"/>
        <v>-6.4999999999999988E-3</v>
      </c>
      <c r="I114" s="5">
        <f t="shared" si="21"/>
        <v>-0.10416666666666666</v>
      </c>
      <c r="J114" s="5">
        <f t="shared" si="22"/>
        <v>-1.6099999999999996E-2</v>
      </c>
      <c r="K114" s="5">
        <f t="shared" si="23"/>
        <v>-0.22361111111111107</v>
      </c>
    </row>
    <row r="115" spans="1:11" x14ac:dyDescent="0.25">
      <c r="A115">
        <v>7.2</v>
      </c>
      <c r="B115" t="s">
        <v>204</v>
      </c>
      <c r="C115" t="s">
        <v>87</v>
      </c>
      <c r="D115" s="3">
        <v>5.5300000000000002E-2</v>
      </c>
      <c r="E115" s="3">
        <v>7.0900000000000005E-2</v>
      </c>
      <c r="F115" s="3">
        <v>6.6100000000000006E-2</v>
      </c>
      <c r="G115" s="3">
        <v>6.2700000000000006E-2</v>
      </c>
      <c r="H115" s="5">
        <f t="shared" si="20"/>
        <v>-3.4000000000000002E-3</v>
      </c>
      <c r="I115" s="5">
        <f t="shared" si="21"/>
        <v>-5.143721633888048E-2</v>
      </c>
      <c r="J115" s="5">
        <f t="shared" si="22"/>
        <v>7.4000000000000038E-3</v>
      </c>
      <c r="K115" s="5">
        <f t="shared" si="23"/>
        <v>0.13381555153707059</v>
      </c>
    </row>
    <row r="116" spans="1:11" x14ac:dyDescent="0.25">
      <c r="A116">
        <v>7.2</v>
      </c>
      <c r="B116" t="s">
        <v>204</v>
      </c>
      <c r="C116" t="s">
        <v>88</v>
      </c>
      <c r="D116" s="3">
        <v>6.1199999999999997E-2</v>
      </c>
      <c r="E116" s="3">
        <v>6.4199999999999993E-2</v>
      </c>
      <c r="F116" s="3">
        <v>0.06</v>
      </c>
      <c r="G116" s="3">
        <v>6.1600000000000002E-2</v>
      </c>
      <c r="H116" s="5">
        <f t="shared" si="20"/>
        <v>1.6000000000000042E-3</v>
      </c>
      <c r="I116" s="5">
        <f t="shared" si="21"/>
        <v>2.6666666666666738E-2</v>
      </c>
      <c r="J116" s="5">
        <f t="shared" si="22"/>
        <v>4.0000000000000452E-4</v>
      </c>
      <c r="K116" s="5">
        <f t="shared" si="23"/>
        <v>6.5359477124183746E-3</v>
      </c>
    </row>
    <row r="117" spans="1:11" x14ac:dyDescent="0.25">
      <c r="A117">
        <v>7.2</v>
      </c>
      <c r="B117" t="s">
        <v>204</v>
      </c>
      <c r="C117" t="s">
        <v>89</v>
      </c>
      <c r="D117" s="3">
        <v>0.12039999999999999</v>
      </c>
      <c r="E117" s="3">
        <v>0.112</v>
      </c>
      <c r="F117" s="3">
        <v>9.06E-2</v>
      </c>
      <c r="G117" s="3">
        <v>0.107</v>
      </c>
      <c r="H117" s="5">
        <f t="shared" si="20"/>
        <v>1.6399999999999998E-2</v>
      </c>
      <c r="I117" s="5">
        <f t="shared" si="21"/>
        <v>0.18101545253863133</v>
      </c>
      <c r="J117" s="5">
        <f t="shared" si="22"/>
        <v>-1.3399999999999995E-2</v>
      </c>
      <c r="K117" s="5">
        <f t="shared" si="23"/>
        <v>-0.11129568106312289</v>
      </c>
    </row>
    <row r="118" spans="1:11" x14ac:dyDescent="0.25">
      <c r="A118">
        <v>7.2</v>
      </c>
      <c r="B118" t="s">
        <v>204</v>
      </c>
      <c r="C118" t="s">
        <v>90</v>
      </c>
      <c r="D118" s="3">
        <v>0.06</v>
      </c>
      <c r="E118" s="3">
        <v>6.7699999999999996E-2</v>
      </c>
      <c r="F118" s="3">
        <v>6.2799999999999995E-2</v>
      </c>
      <c r="G118" s="3">
        <v>6.0600000000000001E-2</v>
      </c>
      <c r="H118" s="5">
        <f t="shared" si="20"/>
        <v>-2.1999999999999936E-3</v>
      </c>
      <c r="I118" s="5">
        <f t="shared" si="21"/>
        <v>-3.5031847133757864E-2</v>
      </c>
      <c r="J118" s="5">
        <f t="shared" si="22"/>
        <v>6.0000000000000331E-4</v>
      </c>
      <c r="K118" s="5">
        <f t="shared" si="23"/>
        <v>1.0000000000000056E-2</v>
      </c>
    </row>
    <row r="119" spans="1:11" x14ac:dyDescent="0.25">
      <c r="A119">
        <v>7.2</v>
      </c>
      <c r="B119" t="s">
        <v>204</v>
      </c>
      <c r="C119" t="s">
        <v>91</v>
      </c>
      <c r="D119" s="3">
        <v>6.4000000000000001E-2</v>
      </c>
      <c r="E119" s="3">
        <v>6.4000000000000001E-2</v>
      </c>
      <c r="F119" s="3">
        <v>5.8400000000000001E-2</v>
      </c>
      <c r="G119" s="3">
        <v>5.67E-2</v>
      </c>
      <c r="H119" s="5">
        <f t="shared" si="20"/>
        <v>-1.7000000000000001E-3</v>
      </c>
      <c r="I119" s="5">
        <f t="shared" si="21"/>
        <v>-2.9109589041095892E-2</v>
      </c>
      <c r="J119" s="5">
        <f t="shared" si="22"/>
        <v>-7.3000000000000009E-3</v>
      </c>
      <c r="K119" s="5">
        <f t="shared" si="23"/>
        <v>-0.11406250000000001</v>
      </c>
    </row>
    <row r="120" spans="1:11" x14ac:dyDescent="0.25">
      <c r="A120">
        <v>7.2</v>
      </c>
      <c r="B120" t="s">
        <v>204</v>
      </c>
      <c r="C120" t="s">
        <v>92</v>
      </c>
      <c r="D120" s="3">
        <v>0.06</v>
      </c>
      <c r="E120" s="3">
        <v>0.1066</v>
      </c>
      <c r="F120" s="3">
        <v>7.0800000000000002E-2</v>
      </c>
      <c r="G120" s="3">
        <v>5.4899999999999997E-2</v>
      </c>
      <c r="H120" s="5">
        <f t="shared" si="20"/>
        <v>-1.5900000000000004E-2</v>
      </c>
      <c r="I120" s="5">
        <f t="shared" si="21"/>
        <v>-0.22457627118644075</v>
      </c>
      <c r="J120" s="5">
        <f t="shared" si="22"/>
        <v>-5.1000000000000004E-3</v>
      </c>
      <c r="K120" s="5">
        <f t="shared" si="23"/>
        <v>-8.5000000000000006E-2</v>
      </c>
    </row>
    <row r="122" spans="1:11" x14ac:dyDescent="0.25">
      <c r="A122" s="7" t="s">
        <v>242</v>
      </c>
      <c r="B122" s="11"/>
      <c r="C122" s="11"/>
      <c r="D122" s="11"/>
      <c r="E122" s="11"/>
      <c r="F122" s="11"/>
      <c r="G122" s="11"/>
      <c r="H122" s="19"/>
      <c r="I122" s="19"/>
      <c r="J122" s="19"/>
      <c r="K122" s="19"/>
    </row>
    <row r="123" spans="1:11" x14ac:dyDescent="0.25">
      <c r="A123" s="1" t="s">
        <v>138</v>
      </c>
      <c r="B123" s="1" t="s">
        <v>197</v>
      </c>
      <c r="C123" s="1" t="s">
        <v>73</v>
      </c>
      <c r="D123" s="1">
        <v>2021</v>
      </c>
      <c r="E123" s="1">
        <v>2022</v>
      </c>
      <c r="F123" s="1">
        <v>2023</v>
      </c>
      <c r="G123" s="1">
        <v>2024</v>
      </c>
      <c r="H123" s="1" t="s">
        <v>74</v>
      </c>
      <c r="I123" s="1" t="s">
        <v>66</v>
      </c>
      <c r="J123" s="1" t="s">
        <v>75</v>
      </c>
      <c r="K123" s="1" t="s">
        <v>68</v>
      </c>
    </row>
    <row r="124" spans="1:11" x14ac:dyDescent="0.25">
      <c r="A124">
        <v>8.1999999999999993</v>
      </c>
      <c r="B124" t="s">
        <v>206</v>
      </c>
      <c r="C124" t="s">
        <v>77</v>
      </c>
      <c r="D124" s="3">
        <v>7.7000000000000002E-3</v>
      </c>
      <c r="E124" s="3">
        <v>1.17E-2</v>
      </c>
      <c r="F124" s="3">
        <v>1.1599999999999999E-2</v>
      </c>
      <c r="G124" s="3">
        <v>1.12E-2</v>
      </c>
      <c r="H124" s="5">
        <f t="shared" ref="H124:H139" si="24">SUM(G124-F124)</f>
        <v>-3.9999999999999931E-4</v>
      </c>
      <c r="I124" s="5">
        <f>SUM(G124-F124)/F124</f>
        <v>-3.4482758620689599E-2</v>
      </c>
      <c r="J124" s="5">
        <f t="shared" ref="J124:J139" si="25">SUM(G124-D124)</f>
        <v>3.4999999999999996E-3</v>
      </c>
      <c r="K124" s="5">
        <f>SUM(G124-D124)/D124</f>
        <v>0.45454545454545447</v>
      </c>
    </row>
    <row r="125" spans="1:11" x14ac:dyDescent="0.25">
      <c r="A125">
        <v>8.1999999999999993</v>
      </c>
      <c r="B125" t="s">
        <v>206</v>
      </c>
      <c r="C125" t="s">
        <v>78</v>
      </c>
      <c r="D125" s="3">
        <v>0</v>
      </c>
      <c r="E125" s="3">
        <v>0</v>
      </c>
      <c r="F125" s="3">
        <v>0</v>
      </c>
      <c r="G125" s="3">
        <v>0</v>
      </c>
      <c r="H125" s="5">
        <f t="shared" si="24"/>
        <v>0</v>
      </c>
      <c r="I125" s="53" t="s">
        <v>50</v>
      </c>
      <c r="J125" s="5">
        <f t="shared" si="25"/>
        <v>0</v>
      </c>
      <c r="K125" s="53" t="s">
        <v>50</v>
      </c>
    </row>
    <row r="126" spans="1:11" x14ac:dyDescent="0.25">
      <c r="A126">
        <v>8.1999999999999993</v>
      </c>
      <c r="B126" t="s">
        <v>206</v>
      </c>
      <c r="C126" t="s">
        <v>79</v>
      </c>
      <c r="D126" s="3">
        <v>8.8000000000000005E-3</v>
      </c>
      <c r="E126" s="3">
        <v>1.1299999999999999E-2</v>
      </c>
      <c r="F126" s="3">
        <v>9.1000000000000004E-3</v>
      </c>
      <c r="G126" s="3">
        <v>7.1999999999999998E-3</v>
      </c>
      <c r="H126" s="5">
        <f t="shared" si="24"/>
        <v>-1.9000000000000006E-3</v>
      </c>
      <c r="I126" s="5">
        <f>SUM(G126-F126)/F126</f>
        <v>-0.20879120879120885</v>
      </c>
      <c r="J126" s="5">
        <f t="shared" si="25"/>
        <v>-1.6000000000000007E-3</v>
      </c>
      <c r="K126" s="5">
        <f>SUM(G126-D126)/D126</f>
        <v>-0.18181818181818188</v>
      </c>
    </row>
    <row r="127" spans="1:11" x14ac:dyDescent="0.25">
      <c r="A127">
        <v>8.1999999999999993</v>
      </c>
      <c r="B127" t="s">
        <v>206</v>
      </c>
      <c r="C127" t="s">
        <v>80</v>
      </c>
      <c r="D127" s="3">
        <v>5.0000000000000001E-3</v>
      </c>
      <c r="E127" s="3">
        <v>7.7000000000000002E-3</v>
      </c>
      <c r="F127" s="3">
        <v>1.12E-2</v>
      </c>
      <c r="G127" s="3">
        <v>7.7000000000000002E-3</v>
      </c>
      <c r="H127" s="5">
        <f t="shared" si="24"/>
        <v>-3.4999999999999996E-3</v>
      </c>
      <c r="I127" s="5">
        <f>SUM(G127-F127)/F127</f>
        <v>-0.31249999999999994</v>
      </c>
      <c r="J127" s="5">
        <f t="shared" si="25"/>
        <v>2.7000000000000001E-3</v>
      </c>
      <c r="K127" s="5">
        <f>SUM(G127-D127)/D127</f>
        <v>0.54</v>
      </c>
    </row>
    <row r="128" spans="1:11" x14ac:dyDescent="0.25">
      <c r="A128">
        <v>8.1999999999999993</v>
      </c>
      <c r="B128" t="s">
        <v>206</v>
      </c>
      <c r="C128" t="s">
        <v>81</v>
      </c>
      <c r="D128" s="3">
        <v>1.1299999999999999E-2</v>
      </c>
      <c r="E128" s="3">
        <v>1.47E-2</v>
      </c>
      <c r="F128" s="3">
        <v>8.3000000000000001E-3</v>
      </c>
      <c r="G128" s="3">
        <v>0</v>
      </c>
      <c r="H128" s="5">
        <f t="shared" si="24"/>
        <v>-8.3000000000000001E-3</v>
      </c>
      <c r="I128" s="5">
        <f>SUM(G128-F128)/F128</f>
        <v>-1</v>
      </c>
      <c r="J128" s="5">
        <f t="shared" si="25"/>
        <v>-1.1299999999999999E-2</v>
      </c>
      <c r="K128" s="5">
        <f>SUM(G128-D128)/D128</f>
        <v>-1</v>
      </c>
    </row>
    <row r="129" spans="1:11" x14ac:dyDescent="0.25">
      <c r="A129">
        <v>8.1999999999999993</v>
      </c>
      <c r="B129" t="s">
        <v>206</v>
      </c>
      <c r="C129" t="s">
        <v>82</v>
      </c>
      <c r="D129" s="3">
        <v>0</v>
      </c>
      <c r="E129" s="3">
        <v>0</v>
      </c>
      <c r="F129" s="3">
        <v>0</v>
      </c>
      <c r="G129" s="3">
        <v>2.3999999999999998E-3</v>
      </c>
      <c r="H129" s="5">
        <f t="shared" si="24"/>
        <v>2.3999999999999998E-3</v>
      </c>
      <c r="I129" s="53" t="s">
        <v>50</v>
      </c>
      <c r="J129" s="5">
        <f t="shared" si="25"/>
        <v>2.3999999999999998E-3</v>
      </c>
      <c r="K129" s="53" t="s">
        <v>50</v>
      </c>
    </row>
    <row r="130" spans="1:11" x14ac:dyDescent="0.25">
      <c r="A130">
        <v>8.1999999999999993</v>
      </c>
      <c r="B130" t="s">
        <v>206</v>
      </c>
      <c r="C130" t="s">
        <v>83</v>
      </c>
      <c r="D130" s="3">
        <v>0</v>
      </c>
      <c r="E130" s="3">
        <v>0</v>
      </c>
      <c r="F130" s="3">
        <v>0</v>
      </c>
      <c r="G130" s="3">
        <v>0</v>
      </c>
      <c r="H130" s="5">
        <f t="shared" si="24"/>
        <v>0</v>
      </c>
      <c r="I130" s="53" t="s">
        <v>50</v>
      </c>
      <c r="J130" s="5">
        <f t="shared" si="25"/>
        <v>0</v>
      </c>
      <c r="K130" s="53" t="s">
        <v>50</v>
      </c>
    </row>
    <row r="131" spans="1:11" x14ac:dyDescent="0.25">
      <c r="A131">
        <v>8.1999999999999993</v>
      </c>
      <c r="B131" t="s">
        <v>206</v>
      </c>
      <c r="C131" t="s">
        <v>84</v>
      </c>
      <c r="D131" s="3">
        <v>2.8999999999999998E-3</v>
      </c>
      <c r="E131" s="3">
        <v>3.8E-3</v>
      </c>
      <c r="F131" s="3">
        <v>0</v>
      </c>
      <c r="G131" s="3">
        <v>0</v>
      </c>
      <c r="H131" s="5">
        <f t="shared" si="24"/>
        <v>0</v>
      </c>
      <c r="I131" s="53" t="s">
        <v>50</v>
      </c>
      <c r="J131" s="5">
        <f t="shared" si="25"/>
        <v>-2.8999999999999998E-3</v>
      </c>
      <c r="K131" s="5">
        <f>SUM(G131-D131)/D131</f>
        <v>-1</v>
      </c>
    </row>
    <row r="132" spans="1:11" x14ac:dyDescent="0.25">
      <c r="A132">
        <v>8.1999999999999993</v>
      </c>
      <c r="B132" t="s">
        <v>206</v>
      </c>
      <c r="C132" t="s">
        <v>85</v>
      </c>
      <c r="D132" s="3">
        <v>3.0999999999999999E-3</v>
      </c>
      <c r="E132" s="3">
        <v>0</v>
      </c>
      <c r="F132" s="3">
        <v>0</v>
      </c>
      <c r="G132" s="3">
        <v>0</v>
      </c>
      <c r="H132" s="5">
        <f t="shared" si="24"/>
        <v>0</v>
      </c>
      <c r="I132" s="53" t="s">
        <v>50</v>
      </c>
      <c r="J132" s="5">
        <f t="shared" si="25"/>
        <v>-3.0999999999999999E-3</v>
      </c>
      <c r="K132" s="5">
        <f>SUM(G132-D132)/D132</f>
        <v>-1</v>
      </c>
    </row>
    <row r="133" spans="1:11" x14ac:dyDescent="0.25">
      <c r="A133">
        <v>8.1999999999999993</v>
      </c>
      <c r="B133" t="s">
        <v>206</v>
      </c>
      <c r="C133" t="s">
        <v>86</v>
      </c>
      <c r="D133" s="3">
        <v>7.4999999999999997E-3</v>
      </c>
      <c r="E133" s="3">
        <v>7.0000000000000001E-3</v>
      </c>
      <c r="F133" s="3">
        <v>6.7000000000000002E-3</v>
      </c>
      <c r="G133" s="3">
        <v>7.1999999999999998E-3</v>
      </c>
      <c r="H133" s="5">
        <f t="shared" si="24"/>
        <v>4.9999999999999958E-4</v>
      </c>
      <c r="I133" s="5">
        <f>SUM(G133-F133)/F133</f>
        <v>7.4626865671641729E-2</v>
      </c>
      <c r="J133" s="5">
        <f t="shared" si="25"/>
        <v>-2.9999999999999992E-4</v>
      </c>
      <c r="K133" s="5">
        <f>SUM(G133-D133)/D133</f>
        <v>-3.9999999999999994E-2</v>
      </c>
    </row>
    <row r="134" spans="1:11" x14ac:dyDescent="0.25">
      <c r="A134">
        <v>8.1999999999999993</v>
      </c>
      <c r="B134" t="s">
        <v>206</v>
      </c>
      <c r="C134" t="s">
        <v>87</v>
      </c>
      <c r="D134" s="3">
        <v>0</v>
      </c>
      <c r="E134" s="3">
        <v>0</v>
      </c>
      <c r="F134" s="3">
        <v>0</v>
      </c>
      <c r="G134" s="3">
        <v>3.2000000000000002E-3</v>
      </c>
      <c r="H134" s="5">
        <f t="shared" si="24"/>
        <v>3.2000000000000002E-3</v>
      </c>
      <c r="I134" s="53" t="s">
        <v>50</v>
      </c>
      <c r="J134" s="5">
        <f t="shared" si="25"/>
        <v>3.2000000000000002E-3</v>
      </c>
      <c r="K134" s="53" t="s">
        <v>50</v>
      </c>
    </row>
    <row r="135" spans="1:11" x14ac:dyDescent="0.25">
      <c r="A135">
        <v>8.1999999999999993</v>
      </c>
      <c r="B135" t="s">
        <v>206</v>
      </c>
      <c r="C135" t="s">
        <v>88</v>
      </c>
      <c r="D135" s="3">
        <v>6.1000000000000004E-3</v>
      </c>
      <c r="E135" s="3">
        <v>0</v>
      </c>
      <c r="F135" s="3">
        <v>0</v>
      </c>
      <c r="G135" s="3">
        <v>5.0000000000000001E-3</v>
      </c>
      <c r="H135" s="5">
        <f t="shared" si="24"/>
        <v>5.0000000000000001E-3</v>
      </c>
      <c r="I135" s="53" t="s">
        <v>50</v>
      </c>
      <c r="J135" s="5">
        <f t="shared" si="25"/>
        <v>-1.1000000000000003E-3</v>
      </c>
      <c r="K135" s="5">
        <f>SUM(G135-D135)/D135</f>
        <v>-0.18032786885245905</v>
      </c>
    </row>
    <row r="136" spans="1:11" x14ac:dyDescent="0.25">
      <c r="A136">
        <v>8.1999999999999993</v>
      </c>
      <c r="B136" t="s">
        <v>206</v>
      </c>
      <c r="C136" t="s">
        <v>89</v>
      </c>
      <c r="D136" s="3">
        <v>2.0000000000000001E-4</v>
      </c>
      <c r="E136" s="3">
        <v>1.7999999999999999E-2</v>
      </c>
      <c r="F136" s="3">
        <v>1.7500000000000002E-2</v>
      </c>
      <c r="G136" s="3">
        <v>1.4E-2</v>
      </c>
      <c r="H136" s="5">
        <f t="shared" si="24"/>
        <v>-3.5000000000000014E-3</v>
      </c>
      <c r="I136" s="5">
        <f>SUM(G136-F136)/F136</f>
        <v>-0.20000000000000007</v>
      </c>
      <c r="J136" s="5">
        <f t="shared" si="25"/>
        <v>1.38E-2</v>
      </c>
      <c r="K136" s="5">
        <f>SUM(G136-D136)/D136</f>
        <v>69</v>
      </c>
    </row>
    <row r="137" spans="1:11" x14ac:dyDescent="0.25">
      <c r="A137">
        <v>8.1999999999999993</v>
      </c>
      <c r="B137" t="s">
        <v>206</v>
      </c>
      <c r="C137" t="s">
        <v>90</v>
      </c>
      <c r="D137" s="3">
        <v>0</v>
      </c>
      <c r="E137" s="3">
        <v>0</v>
      </c>
      <c r="F137" s="3">
        <v>0</v>
      </c>
      <c r="G137" s="3">
        <v>0</v>
      </c>
      <c r="H137" s="5">
        <f t="shared" si="24"/>
        <v>0</v>
      </c>
      <c r="I137" s="53" t="s">
        <v>50</v>
      </c>
      <c r="J137" s="5">
        <f t="shared" si="25"/>
        <v>0</v>
      </c>
      <c r="K137" s="53" t="s">
        <v>50</v>
      </c>
    </row>
    <row r="138" spans="1:11" x14ac:dyDescent="0.25">
      <c r="A138">
        <v>8.1999999999999993</v>
      </c>
      <c r="B138" t="s">
        <v>206</v>
      </c>
      <c r="C138" t="s">
        <v>91</v>
      </c>
      <c r="D138" s="3">
        <v>6.6E-3</v>
      </c>
      <c r="E138" s="3">
        <v>5.5999999999999999E-3</v>
      </c>
      <c r="F138" s="3">
        <v>3.8E-3</v>
      </c>
      <c r="G138" s="3">
        <v>5.1000000000000004E-3</v>
      </c>
      <c r="H138" s="5">
        <f t="shared" si="24"/>
        <v>1.3000000000000004E-3</v>
      </c>
      <c r="I138" s="5">
        <f>SUM(G138-F138)/F138</f>
        <v>0.34210526315789486</v>
      </c>
      <c r="J138" s="5">
        <f t="shared" si="25"/>
        <v>-1.4999999999999996E-3</v>
      </c>
      <c r="K138" s="5">
        <f>SUM(G138-D138)/D138</f>
        <v>-0.22727272727272721</v>
      </c>
    </row>
    <row r="139" spans="1:11" x14ac:dyDescent="0.25">
      <c r="A139">
        <v>8.1999999999999993</v>
      </c>
      <c r="B139" t="s">
        <v>206</v>
      </c>
      <c r="C139" t="s">
        <v>92</v>
      </c>
      <c r="D139" s="3">
        <v>8.2000000000000007E-3</v>
      </c>
      <c r="E139" s="3">
        <v>8.3999999999999995E-3</v>
      </c>
      <c r="F139" s="3">
        <v>1.21E-2</v>
      </c>
      <c r="G139" s="3">
        <v>1.0200000000000001E-2</v>
      </c>
      <c r="H139" s="5">
        <f t="shared" si="24"/>
        <v>-1.8999999999999989E-3</v>
      </c>
      <c r="I139" s="5">
        <f>SUM(G139-F139)/F139</f>
        <v>-0.15702479338842967</v>
      </c>
      <c r="J139" s="5">
        <f t="shared" si="25"/>
        <v>2E-3</v>
      </c>
      <c r="K139" s="5">
        <f>SUM(G139-D139)/D139</f>
        <v>0.24390243902439024</v>
      </c>
    </row>
    <row r="141" spans="1:11" x14ac:dyDescent="0.25">
      <c r="A141" s="7" t="s">
        <v>243</v>
      </c>
      <c r="B141" s="11"/>
      <c r="C141" s="11"/>
      <c r="D141" s="11"/>
      <c r="E141" s="11"/>
      <c r="F141" s="11"/>
      <c r="G141" s="11"/>
      <c r="H141" s="19"/>
      <c r="I141" s="19"/>
      <c r="J141" s="19"/>
      <c r="K141" s="19"/>
    </row>
    <row r="142" spans="1:11" x14ac:dyDescent="0.25">
      <c r="A142" s="1" t="s">
        <v>138</v>
      </c>
      <c r="B142" s="1" t="s">
        <v>197</v>
      </c>
      <c r="C142" s="1" t="s">
        <v>73</v>
      </c>
      <c r="D142" s="1">
        <v>2021</v>
      </c>
      <c r="E142" s="1">
        <v>2022</v>
      </c>
      <c r="F142" s="1">
        <v>2023</v>
      </c>
      <c r="G142" s="1">
        <v>2024</v>
      </c>
      <c r="H142" s="1" t="s">
        <v>74</v>
      </c>
      <c r="I142" s="1" t="s">
        <v>66</v>
      </c>
      <c r="J142" s="1" t="s">
        <v>75</v>
      </c>
      <c r="K142" s="1" t="s">
        <v>68</v>
      </c>
    </row>
    <row r="143" spans="1:11" x14ac:dyDescent="0.25">
      <c r="A143">
        <v>9.1999999999999993</v>
      </c>
      <c r="B143" t="s">
        <v>208</v>
      </c>
      <c r="C143" t="s">
        <v>77</v>
      </c>
      <c r="D143" s="3">
        <v>0.1993</v>
      </c>
      <c r="E143" s="3">
        <v>0.18920000000000001</v>
      </c>
      <c r="F143" s="3">
        <v>0.18659999999999999</v>
      </c>
      <c r="G143" s="3">
        <v>0.17730000000000001</v>
      </c>
      <c r="H143" s="5">
        <f t="shared" ref="H143:H158" si="26">SUM(G143-F143)</f>
        <v>-9.299999999999975E-3</v>
      </c>
      <c r="I143" s="5">
        <f t="shared" ref="I143:I158" si="27">SUM(G143-F143)/F143</f>
        <v>-4.9839228295819805E-2</v>
      </c>
      <c r="J143" s="5">
        <f t="shared" ref="J143:J158" si="28">SUM(G143-D143)</f>
        <v>-2.1999999999999992E-2</v>
      </c>
      <c r="K143" s="5">
        <f t="shared" ref="K143:K158" si="29">SUM(G143-D143)/D143</f>
        <v>-0.1103863522328148</v>
      </c>
    </row>
    <row r="144" spans="1:11" x14ac:dyDescent="0.25">
      <c r="A144">
        <v>9.1999999999999993</v>
      </c>
      <c r="B144" t="s">
        <v>208</v>
      </c>
      <c r="C144" t="s">
        <v>78</v>
      </c>
      <c r="D144" s="3">
        <v>0.157</v>
      </c>
      <c r="E144" s="3">
        <v>0.14990000000000001</v>
      </c>
      <c r="F144" s="3">
        <v>0.1515</v>
      </c>
      <c r="G144" s="3">
        <v>0.13239999999999999</v>
      </c>
      <c r="H144" s="5">
        <f t="shared" si="26"/>
        <v>-1.9100000000000006E-2</v>
      </c>
      <c r="I144" s="5">
        <f t="shared" si="27"/>
        <v>-0.12607260726072611</v>
      </c>
      <c r="J144" s="5">
        <f t="shared" si="28"/>
        <v>-2.4600000000000011E-2</v>
      </c>
      <c r="K144" s="5">
        <f t="shared" si="29"/>
        <v>-0.15668789808917205</v>
      </c>
    </row>
    <row r="145" spans="1:11" x14ac:dyDescent="0.25">
      <c r="A145">
        <v>9.1999999999999993</v>
      </c>
      <c r="B145" t="s">
        <v>208</v>
      </c>
      <c r="C145" t="s">
        <v>79</v>
      </c>
      <c r="D145" s="3">
        <v>0.1588</v>
      </c>
      <c r="E145" s="3">
        <v>0.1502</v>
      </c>
      <c r="F145" s="3">
        <v>0.1381</v>
      </c>
      <c r="G145" s="3">
        <v>0.1341</v>
      </c>
      <c r="H145" s="5">
        <f t="shared" si="26"/>
        <v>-4.0000000000000036E-3</v>
      </c>
      <c r="I145" s="5">
        <f t="shared" si="27"/>
        <v>-2.8964518464880545E-2</v>
      </c>
      <c r="J145" s="5">
        <f t="shared" si="28"/>
        <v>-2.47E-2</v>
      </c>
      <c r="K145" s="5">
        <f t="shared" si="29"/>
        <v>-0.15554156171284636</v>
      </c>
    </row>
    <row r="146" spans="1:11" x14ac:dyDescent="0.25">
      <c r="A146">
        <v>9.1999999999999993</v>
      </c>
      <c r="B146" t="s">
        <v>208</v>
      </c>
      <c r="C146" t="s">
        <v>80</v>
      </c>
      <c r="D146" s="3">
        <v>0.216</v>
      </c>
      <c r="E146" s="3">
        <v>0.216</v>
      </c>
      <c r="F146" s="3">
        <v>0.19139999999999999</v>
      </c>
      <c r="G146" s="3">
        <v>0.18440000000000001</v>
      </c>
      <c r="H146" s="5">
        <f t="shared" si="26"/>
        <v>-6.9999999999999785E-3</v>
      </c>
      <c r="I146" s="5">
        <f t="shared" si="27"/>
        <v>-3.6572622779519219E-2</v>
      </c>
      <c r="J146" s="5">
        <f t="shared" si="28"/>
        <v>-3.1599999999999989E-2</v>
      </c>
      <c r="K146" s="5">
        <f t="shared" si="29"/>
        <v>-0.14629629629629626</v>
      </c>
    </row>
    <row r="147" spans="1:11" x14ac:dyDescent="0.25">
      <c r="A147">
        <v>9.1999999999999993</v>
      </c>
      <c r="B147" t="s">
        <v>208</v>
      </c>
      <c r="C147" t="s">
        <v>81</v>
      </c>
      <c r="D147" s="3">
        <v>0.1598</v>
      </c>
      <c r="E147" s="3">
        <v>0.14899999999999999</v>
      </c>
      <c r="F147" s="3">
        <v>0.15709999999999999</v>
      </c>
      <c r="G147" s="3">
        <v>0.15290000000000001</v>
      </c>
      <c r="H147" s="5">
        <f t="shared" si="26"/>
        <v>-4.1999999999999815E-3</v>
      </c>
      <c r="I147" s="5">
        <f t="shared" si="27"/>
        <v>-2.6734563971992246E-2</v>
      </c>
      <c r="J147" s="5">
        <f t="shared" si="28"/>
        <v>-6.8999999999999895E-3</v>
      </c>
      <c r="K147" s="5">
        <f t="shared" si="29"/>
        <v>-4.3178973717146366E-2</v>
      </c>
    </row>
    <row r="148" spans="1:11" x14ac:dyDescent="0.25">
      <c r="A148">
        <v>9.1999999999999993</v>
      </c>
      <c r="B148" t="s">
        <v>208</v>
      </c>
      <c r="C148" t="s">
        <v>82</v>
      </c>
      <c r="D148" s="3">
        <v>0.15160000000000001</v>
      </c>
      <c r="E148" s="3">
        <v>0.16639999999999999</v>
      </c>
      <c r="F148" s="3">
        <v>0.1479</v>
      </c>
      <c r="G148" s="3">
        <v>0.13500000000000001</v>
      </c>
      <c r="H148" s="5">
        <f t="shared" si="26"/>
        <v>-1.2899999999999995E-2</v>
      </c>
      <c r="I148" s="5">
        <f t="shared" si="27"/>
        <v>-8.7221095334685556E-2</v>
      </c>
      <c r="J148" s="5">
        <f t="shared" si="28"/>
        <v>-1.6600000000000004E-2</v>
      </c>
      <c r="K148" s="5">
        <f t="shared" si="29"/>
        <v>-0.1094986807387863</v>
      </c>
    </row>
    <row r="149" spans="1:11" x14ac:dyDescent="0.25">
      <c r="A149">
        <v>9.1999999999999993</v>
      </c>
      <c r="B149" t="s">
        <v>208</v>
      </c>
      <c r="C149" t="s">
        <v>83</v>
      </c>
      <c r="D149" s="3">
        <v>9.69E-2</v>
      </c>
      <c r="E149" s="3">
        <v>0.12429999999999999</v>
      </c>
      <c r="F149" s="3">
        <v>9.2299999999999993E-2</v>
      </c>
      <c r="G149" s="3">
        <v>0.14699999999999999</v>
      </c>
      <c r="H149" s="5">
        <f t="shared" si="26"/>
        <v>5.4699999999999999E-2</v>
      </c>
      <c r="I149" s="5">
        <f t="shared" si="27"/>
        <v>0.59263271939328277</v>
      </c>
      <c r="J149" s="5">
        <f t="shared" si="28"/>
        <v>5.0099999999999992E-2</v>
      </c>
      <c r="K149" s="5">
        <f t="shared" si="29"/>
        <v>0.51702786377708965</v>
      </c>
    </row>
    <row r="150" spans="1:11" x14ac:dyDescent="0.25">
      <c r="A150">
        <v>9.1999999999999993</v>
      </c>
      <c r="B150" t="s">
        <v>208</v>
      </c>
      <c r="C150" t="s">
        <v>84</v>
      </c>
      <c r="D150" s="3">
        <v>0.13020000000000001</v>
      </c>
      <c r="E150" s="3">
        <v>9.5100000000000004E-2</v>
      </c>
      <c r="F150" s="3">
        <v>0.10780000000000001</v>
      </c>
      <c r="G150" s="3">
        <v>0.1236</v>
      </c>
      <c r="H150" s="5">
        <f t="shared" si="26"/>
        <v>1.5799999999999995E-2</v>
      </c>
      <c r="I150" s="5">
        <f t="shared" si="27"/>
        <v>0.14656771799628937</v>
      </c>
      <c r="J150" s="5">
        <f t="shared" si="28"/>
        <v>-6.6000000000000086E-3</v>
      </c>
      <c r="K150" s="5">
        <f t="shared" si="29"/>
        <v>-5.0691244239631401E-2</v>
      </c>
    </row>
    <row r="151" spans="1:11" x14ac:dyDescent="0.25">
      <c r="A151">
        <v>9.1999999999999993</v>
      </c>
      <c r="B151" t="s">
        <v>208</v>
      </c>
      <c r="C151" t="s">
        <v>85</v>
      </c>
      <c r="D151" s="3">
        <v>0.16270000000000001</v>
      </c>
      <c r="E151" s="3">
        <v>0.16400000000000001</v>
      </c>
      <c r="F151" s="3">
        <v>0.1434</v>
      </c>
      <c r="G151" s="3">
        <v>0.12509999999999999</v>
      </c>
      <c r="H151" s="5">
        <f t="shared" si="26"/>
        <v>-1.8300000000000011E-2</v>
      </c>
      <c r="I151" s="5">
        <f t="shared" si="27"/>
        <v>-0.12761506276150636</v>
      </c>
      <c r="J151" s="5">
        <f t="shared" si="28"/>
        <v>-3.7600000000000022E-2</v>
      </c>
      <c r="K151" s="5">
        <f t="shared" si="29"/>
        <v>-0.23110018438844512</v>
      </c>
    </row>
    <row r="152" spans="1:11" x14ac:dyDescent="0.25">
      <c r="A152">
        <v>9.1999999999999993</v>
      </c>
      <c r="B152" t="s">
        <v>208</v>
      </c>
      <c r="C152" t="s">
        <v>86</v>
      </c>
      <c r="D152" s="3">
        <v>0.1404</v>
      </c>
      <c r="E152" s="3">
        <v>0.14130000000000001</v>
      </c>
      <c r="F152" s="3">
        <v>0.1167</v>
      </c>
      <c r="G152" s="3">
        <v>0.1234</v>
      </c>
      <c r="H152" s="5">
        <f t="shared" si="26"/>
        <v>6.6999999999999976E-3</v>
      </c>
      <c r="I152" s="5">
        <f t="shared" si="27"/>
        <v>5.741216795201369E-2</v>
      </c>
      <c r="J152" s="5">
        <f t="shared" si="28"/>
        <v>-1.7000000000000001E-2</v>
      </c>
      <c r="K152" s="5">
        <f t="shared" si="29"/>
        <v>-0.12108262108262109</v>
      </c>
    </row>
    <row r="153" spans="1:11" x14ac:dyDescent="0.25">
      <c r="A153">
        <v>9.1999999999999993</v>
      </c>
      <c r="B153" t="s">
        <v>208</v>
      </c>
      <c r="C153" t="s">
        <v>87</v>
      </c>
      <c r="D153" s="3">
        <v>0.16289999999999999</v>
      </c>
      <c r="E153" s="3">
        <v>0.1429</v>
      </c>
      <c r="F153" s="3">
        <v>0.14710000000000001</v>
      </c>
      <c r="G153" s="3">
        <v>0.13089999999999999</v>
      </c>
      <c r="H153" s="5">
        <f t="shared" si="26"/>
        <v>-1.620000000000002E-2</v>
      </c>
      <c r="I153" s="5">
        <f t="shared" si="27"/>
        <v>-0.11012916383412658</v>
      </c>
      <c r="J153" s="5">
        <f t="shared" si="28"/>
        <v>-3.2000000000000001E-2</v>
      </c>
      <c r="K153" s="5">
        <f t="shared" si="29"/>
        <v>-0.19643953345610807</v>
      </c>
    </row>
    <row r="154" spans="1:11" x14ac:dyDescent="0.25">
      <c r="A154">
        <v>9.1999999999999993</v>
      </c>
      <c r="B154" t="s">
        <v>208</v>
      </c>
      <c r="C154" t="s">
        <v>88</v>
      </c>
      <c r="D154" s="3">
        <v>0.13800000000000001</v>
      </c>
      <c r="E154" s="3">
        <v>0.1394</v>
      </c>
      <c r="F154" s="3">
        <v>0.1351</v>
      </c>
      <c r="G154" s="3">
        <v>0.127</v>
      </c>
      <c r="H154" s="5">
        <f t="shared" si="26"/>
        <v>-8.0999999999999961E-3</v>
      </c>
      <c r="I154" s="5">
        <f t="shared" si="27"/>
        <v>-5.9955588452997755E-2</v>
      </c>
      <c r="J154" s="5">
        <f t="shared" si="28"/>
        <v>-1.100000000000001E-2</v>
      </c>
      <c r="K154" s="5">
        <f t="shared" si="29"/>
        <v>-7.9710144927536294E-2</v>
      </c>
    </row>
    <row r="155" spans="1:11" x14ac:dyDescent="0.25">
      <c r="A155">
        <v>9.1999999999999993</v>
      </c>
      <c r="B155" t="s">
        <v>208</v>
      </c>
      <c r="C155" t="s">
        <v>89</v>
      </c>
      <c r="D155" s="3">
        <v>7.2300000000000003E-2</v>
      </c>
      <c r="E155" s="3">
        <v>0.13700000000000001</v>
      </c>
      <c r="F155" s="3">
        <v>8.2699999999999996E-2</v>
      </c>
      <c r="G155" s="3">
        <v>0.16059999999999999</v>
      </c>
      <c r="H155" s="5">
        <f t="shared" si="26"/>
        <v>7.7899999999999997E-2</v>
      </c>
      <c r="I155" s="5">
        <f t="shared" si="27"/>
        <v>0.94195888754534463</v>
      </c>
      <c r="J155" s="5">
        <f t="shared" si="28"/>
        <v>8.829999999999999E-2</v>
      </c>
      <c r="K155" s="5">
        <f t="shared" si="29"/>
        <v>1.2213001383125863</v>
      </c>
    </row>
    <row r="156" spans="1:11" x14ac:dyDescent="0.25">
      <c r="A156">
        <v>9.1999999999999993</v>
      </c>
      <c r="B156" t="s">
        <v>208</v>
      </c>
      <c r="C156" t="s">
        <v>90</v>
      </c>
      <c r="D156" s="3">
        <v>0.17599999999999999</v>
      </c>
      <c r="E156" s="3">
        <v>0.15509999999999999</v>
      </c>
      <c r="F156" s="3">
        <v>0.1426</v>
      </c>
      <c r="G156" s="3">
        <v>0.1527</v>
      </c>
      <c r="H156" s="5">
        <f t="shared" si="26"/>
        <v>1.0099999999999998E-2</v>
      </c>
      <c r="I156" s="5">
        <f t="shared" si="27"/>
        <v>7.0827489481065903E-2</v>
      </c>
      <c r="J156" s="5">
        <f t="shared" si="28"/>
        <v>-2.3299999999999987E-2</v>
      </c>
      <c r="K156" s="5">
        <f t="shared" si="29"/>
        <v>-0.13238636363636358</v>
      </c>
    </row>
    <row r="157" spans="1:11" x14ac:dyDescent="0.25">
      <c r="A157">
        <v>9.1999999999999993</v>
      </c>
      <c r="B157" t="s">
        <v>208</v>
      </c>
      <c r="C157" t="s">
        <v>91</v>
      </c>
      <c r="D157" s="3">
        <v>0.1545</v>
      </c>
      <c r="E157" s="3">
        <v>0.13370000000000001</v>
      </c>
      <c r="F157" s="3">
        <v>0.11650000000000001</v>
      </c>
      <c r="G157" s="3">
        <v>0.1187</v>
      </c>
      <c r="H157" s="5">
        <f t="shared" si="26"/>
        <v>2.1999999999999936E-3</v>
      </c>
      <c r="I157" s="5">
        <f t="shared" si="27"/>
        <v>1.8884120171673763E-2</v>
      </c>
      <c r="J157" s="5">
        <f t="shared" si="28"/>
        <v>-3.5799999999999998E-2</v>
      </c>
      <c r="K157" s="5">
        <f t="shared" si="29"/>
        <v>-0.23171521035598705</v>
      </c>
    </row>
    <row r="158" spans="1:11" x14ac:dyDescent="0.25">
      <c r="A158">
        <v>9.1999999999999993</v>
      </c>
      <c r="B158" t="s">
        <v>208</v>
      </c>
      <c r="C158" t="s">
        <v>92</v>
      </c>
      <c r="D158" s="3">
        <v>7.6100000000000001E-2</v>
      </c>
      <c r="E158" s="3">
        <v>0.2243</v>
      </c>
      <c r="F158" s="3">
        <v>0.2233</v>
      </c>
      <c r="G158" s="3">
        <v>4.6399999999999997E-2</v>
      </c>
      <c r="H158" s="5">
        <f t="shared" si="26"/>
        <v>-0.1769</v>
      </c>
      <c r="I158" s="5">
        <f t="shared" si="27"/>
        <v>-0.79220779220779225</v>
      </c>
      <c r="J158" s="5">
        <f t="shared" si="28"/>
        <v>-2.9700000000000004E-2</v>
      </c>
      <c r="K158" s="5">
        <f t="shared" si="29"/>
        <v>-0.39027595269382398</v>
      </c>
    </row>
    <row r="160" spans="1:11" ht="18.75" x14ac:dyDescent="0.3">
      <c r="A160" s="46" t="s">
        <v>209</v>
      </c>
    </row>
    <row r="162" spans="1:11" x14ac:dyDescent="0.25">
      <c r="A162" s="7" t="s">
        <v>210</v>
      </c>
      <c r="B162" s="19"/>
      <c r="C162" s="19"/>
      <c r="D162" s="19"/>
      <c r="E162" s="7"/>
      <c r="F162" s="7"/>
      <c r="G162" s="7"/>
      <c r="H162" s="19"/>
      <c r="I162" s="19"/>
      <c r="J162" s="19"/>
      <c r="K162" s="19"/>
    </row>
    <row r="163" spans="1:11" x14ac:dyDescent="0.25">
      <c r="A163" s="1" t="s">
        <v>38</v>
      </c>
      <c r="B163" s="1" t="s">
        <v>192</v>
      </c>
      <c r="C163" s="1" t="s">
        <v>193</v>
      </c>
      <c r="D163" s="1">
        <v>2021</v>
      </c>
      <c r="E163" s="1">
        <v>2022</v>
      </c>
      <c r="F163" s="1">
        <v>2023</v>
      </c>
      <c r="G163" s="1">
        <v>2024</v>
      </c>
      <c r="H163" s="1" t="s">
        <v>65</v>
      </c>
      <c r="I163" s="1" t="s">
        <v>66</v>
      </c>
      <c r="J163" s="1" t="s">
        <v>67</v>
      </c>
      <c r="K163" s="1" t="s">
        <v>68</v>
      </c>
    </row>
    <row r="164" spans="1:11" x14ac:dyDescent="0.25">
      <c r="A164">
        <v>10.199999999999999</v>
      </c>
      <c r="B164" t="s">
        <v>236</v>
      </c>
      <c r="C164" t="s">
        <v>77</v>
      </c>
      <c r="D164">
        <v>4</v>
      </c>
      <c r="E164">
        <v>4</v>
      </c>
      <c r="F164">
        <v>4</v>
      </c>
      <c r="G164">
        <v>4</v>
      </c>
      <c r="H164">
        <f t="shared" ref="H164:H179" si="30">SUM(G164-F164)</f>
        <v>0</v>
      </c>
      <c r="I164" s="5">
        <f t="shared" ref="I164:I179" si="31">SUM(G164-F164)/F164</f>
        <v>0</v>
      </c>
      <c r="J164">
        <f t="shared" ref="J164:J179" si="32">SUM(G164-D164)</f>
        <v>0</v>
      </c>
      <c r="K164" s="5">
        <f t="shared" ref="K164:K179" si="33">SUM(G164-D164)/D164</f>
        <v>0</v>
      </c>
    </row>
    <row r="165" spans="1:11" x14ac:dyDescent="0.25">
      <c r="A165">
        <v>10.199999999999999</v>
      </c>
      <c r="B165" t="s">
        <v>236</v>
      </c>
      <c r="C165" t="s">
        <v>78</v>
      </c>
      <c r="D165">
        <v>4</v>
      </c>
      <c r="E165">
        <v>4</v>
      </c>
      <c r="F165">
        <v>4</v>
      </c>
      <c r="G165">
        <v>4</v>
      </c>
      <c r="H165">
        <f t="shared" si="30"/>
        <v>0</v>
      </c>
      <c r="I165" s="5">
        <f t="shared" si="31"/>
        <v>0</v>
      </c>
      <c r="J165">
        <f t="shared" si="32"/>
        <v>0</v>
      </c>
      <c r="K165" s="5">
        <f t="shared" si="33"/>
        <v>0</v>
      </c>
    </row>
    <row r="166" spans="1:11" x14ac:dyDescent="0.25">
      <c r="A166">
        <v>10.199999999999999</v>
      </c>
      <c r="B166" t="s">
        <v>236</v>
      </c>
      <c r="C166" t="s">
        <v>79</v>
      </c>
      <c r="D166">
        <v>4</v>
      </c>
      <c r="E166">
        <v>4</v>
      </c>
      <c r="F166">
        <v>4</v>
      </c>
      <c r="G166">
        <v>4</v>
      </c>
      <c r="H166">
        <f t="shared" si="30"/>
        <v>0</v>
      </c>
      <c r="I166" s="5">
        <f t="shared" si="31"/>
        <v>0</v>
      </c>
      <c r="J166">
        <f t="shared" si="32"/>
        <v>0</v>
      </c>
      <c r="K166" s="5">
        <f t="shared" si="33"/>
        <v>0</v>
      </c>
    </row>
    <row r="167" spans="1:11" x14ac:dyDescent="0.25">
      <c r="A167">
        <v>10.199999999999999</v>
      </c>
      <c r="B167" t="s">
        <v>236</v>
      </c>
      <c r="C167" t="s">
        <v>80</v>
      </c>
      <c r="D167">
        <v>5</v>
      </c>
      <c r="E167">
        <v>5</v>
      </c>
      <c r="F167">
        <v>5</v>
      </c>
      <c r="G167">
        <v>5</v>
      </c>
      <c r="H167">
        <f t="shared" si="30"/>
        <v>0</v>
      </c>
      <c r="I167" s="5">
        <f t="shared" si="31"/>
        <v>0</v>
      </c>
      <c r="J167">
        <f t="shared" si="32"/>
        <v>0</v>
      </c>
      <c r="K167" s="5">
        <f t="shared" si="33"/>
        <v>0</v>
      </c>
    </row>
    <row r="168" spans="1:11" x14ac:dyDescent="0.25">
      <c r="A168">
        <v>10.199999999999999</v>
      </c>
      <c r="B168" t="s">
        <v>236</v>
      </c>
      <c r="C168" t="s">
        <v>81</v>
      </c>
      <c r="D168">
        <v>4</v>
      </c>
      <c r="E168">
        <v>4</v>
      </c>
      <c r="F168">
        <v>3</v>
      </c>
      <c r="G168">
        <v>4</v>
      </c>
      <c r="H168">
        <f t="shared" si="30"/>
        <v>1</v>
      </c>
      <c r="I168" s="5">
        <f t="shared" si="31"/>
        <v>0.33333333333333331</v>
      </c>
      <c r="J168">
        <f t="shared" si="32"/>
        <v>0</v>
      </c>
      <c r="K168" s="5">
        <f t="shared" si="33"/>
        <v>0</v>
      </c>
    </row>
    <row r="169" spans="1:11" x14ac:dyDescent="0.25">
      <c r="A169">
        <v>10.199999999999999</v>
      </c>
      <c r="B169" t="s">
        <v>236</v>
      </c>
      <c r="C169" t="s">
        <v>82</v>
      </c>
      <c r="D169">
        <v>4</v>
      </c>
      <c r="E169">
        <v>5</v>
      </c>
      <c r="F169">
        <v>4</v>
      </c>
      <c r="G169">
        <v>4</v>
      </c>
      <c r="H169">
        <f t="shared" si="30"/>
        <v>0</v>
      </c>
      <c r="I169" s="5">
        <f t="shared" si="31"/>
        <v>0</v>
      </c>
      <c r="J169">
        <f t="shared" si="32"/>
        <v>0</v>
      </c>
      <c r="K169" s="5">
        <f t="shared" si="33"/>
        <v>0</v>
      </c>
    </row>
    <row r="170" spans="1:11" x14ac:dyDescent="0.25">
      <c r="A170">
        <v>10.199999999999999</v>
      </c>
      <c r="B170" t="s">
        <v>236</v>
      </c>
      <c r="C170" t="s">
        <v>83</v>
      </c>
      <c r="D170">
        <v>2</v>
      </c>
      <c r="E170">
        <v>3</v>
      </c>
      <c r="F170">
        <v>3</v>
      </c>
      <c r="G170">
        <v>3</v>
      </c>
      <c r="H170">
        <f t="shared" si="30"/>
        <v>0</v>
      </c>
      <c r="I170" s="5">
        <f t="shared" si="31"/>
        <v>0</v>
      </c>
      <c r="J170">
        <f t="shared" si="32"/>
        <v>1</v>
      </c>
      <c r="K170" s="5">
        <f t="shared" si="33"/>
        <v>0.5</v>
      </c>
    </row>
    <row r="171" spans="1:11" x14ac:dyDescent="0.25">
      <c r="A171">
        <v>10.199999999999999</v>
      </c>
      <c r="B171" t="s">
        <v>236</v>
      </c>
      <c r="C171" t="s">
        <v>84</v>
      </c>
      <c r="D171">
        <v>4</v>
      </c>
      <c r="E171">
        <v>3</v>
      </c>
      <c r="F171">
        <v>4</v>
      </c>
      <c r="G171">
        <v>4</v>
      </c>
      <c r="H171">
        <f t="shared" si="30"/>
        <v>0</v>
      </c>
      <c r="I171" s="5">
        <f t="shared" si="31"/>
        <v>0</v>
      </c>
      <c r="J171">
        <f t="shared" si="32"/>
        <v>0</v>
      </c>
      <c r="K171" s="5">
        <f t="shared" si="33"/>
        <v>0</v>
      </c>
    </row>
    <row r="172" spans="1:11" x14ac:dyDescent="0.25">
      <c r="A172">
        <v>10.199999999999999</v>
      </c>
      <c r="B172" t="s">
        <v>236</v>
      </c>
      <c r="C172" t="s">
        <v>85</v>
      </c>
      <c r="D172">
        <v>4</v>
      </c>
      <c r="E172">
        <v>4</v>
      </c>
      <c r="F172">
        <v>4</v>
      </c>
      <c r="G172">
        <v>4</v>
      </c>
      <c r="H172">
        <f t="shared" si="30"/>
        <v>0</v>
      </c>
      <c r="I172" s="5">
        <f t="shared" si="31"/>
        <v>0</v>
      </c>
      <c r="J172">
        <f t="shared" si="32"/>
        <v>0</v>
      </c>
      <c r="K172" s="5">
        <f t="shared" si="33"/>
        <v>0</v>
      </c>
    </row>
    <row r="173" spans="1:11" x14ac:dyDescent="0.25">
      <c r="A173">
        <v>10.199999999999999</v>
      </c>
      <c r="B173" t="s">
        <v>236</v>
      </c>
      <c r="C173" t="s">
        <v>86</v>
      </c>
      <c r="D173">
        <v>3</v>
      </c>
      <c r="E173">
        <v>4</v>
      </c>
      <c r="F173">
        <v>4</v>
      </c>
      <c r="G173">
        <v>4</v>
      </c>
      <c r="H173">
        <f t="shared" si="30"/>
        <v>0</v>
      </c>
      <c r="I173" s="5">
        <f t="shared" si="31"/>
        <v>0</v>
      </c>
      <c r="J173">
        <f t="shared" si="32"/>
        <v>1</v>
      </c>
      <c r="K173" s="5">
        <f t="shared" si="33"/>
        <v>0.33333333333333331</v>
      </c>
    </row>
    <row r="174" spans="1:11" x14ac:dyDescent="0.25">
      <c r="A174">
        <v>10.199999999999999</v>
      </c>
      <c r="B174" t="s">
        <v>236</v>
      </c>
      <c r="C174" t="s">
        <v>87</v>
      </c>
      <c r="D174">
        <v>4</v>
      </c>
      <c r="E174">
        <v>4</v>
      </c>
      <c r="F174">
        <v>4</v>
      </c>
      <c r="G174">
        <v>4</v>
      </c>
      <c r="H174">
        <f t="shared" si="30"/>
        <v>0</v>
      </c>
      <c r="I174" s="5">
        <f t="shared" si="31"/>
        <v>0</v>
      </c>
      <c r="J174">
        <f t="shared" si="32"/>
        <v>0</v>
      </c>
      <c r="K174" s="5">
        <f t="shared" si="33"/>
        <v>0</v>
      </c>
    </row>
    <row r="175" spans="1:11" x14ac:dyDescent="0.25">
      <c r="A175">
        <v>10.199999999999999</v>
      </c>
      <c r="B175" t="s">
        <v>236</v>
      </c>
      <c r="C175" t="s">
        <v>88</v>
      </c>
      <c r="D175" s="18">
        <v>4.3330000000000002</v>
      </c>
      <c r="E175">
        <v>4</v>
      </c>
      <c r="F175">
        <v>5</v>
      </c>
      <c r="G175">
        <v>4</v>
      </c>
      <c r="H175">
        <f t="shared" si="30"/>
        <v>-1</v>
      </c>
      <c r="I175" s="5">
        <f t="shared" si="31"/>
        <v>-0.2</v>
      </c>
      <c r="J175">
        <f t="shared" si="32"/>
        <v>-0.33300000000000018</v>
      </c>
      <c r="K175" s="5">
        <f t="shared" si="33"/>
        <v>-7.6852065543503392E-2</v>
      </c>
    </row>
    <row r="176" spans="1:11" x14ac:dyDescent="0.25">
      <c r="A176">
        <v>10.199999999999999</v>
      </c>
      <c r="B176" t="s">
        <v>236</v>
      </c>
      <c r="C176" t="s">
        <v>89</v>
      </c>
      <c r="D176" s="18">
        <v>2.5</v>
      </c>
      <c r="E176">
        <v>2</v>
      </c>
      <c r="F176">
        <v>2</v>
      </c>
      <c r="G176">
        <v>4</v>
      </c>
      <c r="H176">
        <f t="shared" si="30"/>
        <v>2</v>
      </c>
      <c r="I176" s="5">
        <f t="shared" si="31"/>
        <v>1</v>
      </c>
      <c r="J176">
        <f t="shared" si="32"/>
        <v>1.5</v>
      </c>
      <c r="K176" s="5">
        <f t="shared" si="33"/>
        <v>0.6</v>
      </c>
    </row>
    <row r="177" spans="1:11" x14ac:dyDescent="0.25">
      <c r="A177">
        <v>10.199999999999999</v>
      </c>
      <c r="B177" t="s">
        <v>236</v>
      </c>
      <c r="C177" t="s">
        <v>90</v>
      </c>
      <c r="D177">
        <v>4</v>
      </c>
      <c r="E177">
        <v>4</v>
      </c>
      <c r="F177">
        <v>4</v>
      </c>
      <c r="G177">
        <v>4</v>
      </c>
      <c r="H177">
        <f t="shared" si="30"/>
        <v>0</v>
      </c>
      <c r="I177" s="5">
        <f t="shared" si="31"/>
        <v>0</v>
      </c>
      <c r="J177">
        <f t="shared" si="32"/>
        <v>0</v>
      </c>
      <c r="K177" s="5">
        <f t="shared" si="33"/>
        <v>0</v>
      </c>
    </row>
    <row r="178" spans="1:11" x14ac:dyDescent="0.25">
      <c r="A178">
        <v>10.199999999999999</v>
      </c>
      <c r="B178" t="s">
        <v>236</v>
      </c>
      <c r="C178" t="s">
        <v>91</v>
      </c>
      <c r="D178">
        <v>4</v>
      </c>
      <c r="E178">
        <v>4</v>
      </c>
      <c r="F178">
        <v>3</v>
      </c>
      <c r="G178">
        <v>3</v>
      </c>
      <c r="H178">
        <f t="shared" si="30"/>
        <v>0</v>
      </c>
      <c r="I178" s="5">
        <f t="shared" si="31"/>
        <v>0</v>
      </c>
      <c r="J178">
        <f t="shared" si="32"/>
        <v>-1</v>
      </c>
      <c r="K178" s="5">
        <f t="shared" si="33"/>
        <v>-0.25</v>
      </c>
    </row>
    <row r="179" spans="1:11" x14ac:dyDescent="0.25">
      <c r="A179">
        <v>10.199999999999999</v>
      </c>
      <c r="B179" t="s">
        <v>236</v>
      </c>
      <c r="C179" t="s">
        <v>92</v>
      </c>
      <c r="D179">
        <v>4</v>
      </c>
      <c r="E179">
        <v>4</v>
      </c>
      <c r="F179">
        <v>6</v>
      </c>
      <c r="G179">
        <v>3</v>
      </c>
      <c r="H179">
        <f t="shared" si="30"/>
        <v>-3</v>
      </c>
      <c r="I179" s="5">
        <f t="shared" si="31"/>
        <v>-0.5</v>
      </c>
      <c r="J179">
        <f t="shared" si="32"/>
        <v>-1</v>
      </c>
      <c r="K179" s="5">
        <f t="shared" si="33"/>
        <v>-0.25</v>
      </c>
    </row>
    <row r="181" spans="1:11" x14ac:dyDescent="0.25">
      <c r="A181" s="7" t="s">
        <v>244</v>
      </c>
      <c r="B181" s="19"/>
      <c r="C181" s="19"/>
      <c r="D181" s="19"/>
      <c r="E181" s="7"/>
      <c r="F181" s="7"/>
      <c r="G181" s="7"/>
      <c r="H181" s="19"/>
      <c r="I181" s="19"/>
      <c r="J181" s="19"/>
      <c r="K181" s="19"/>
    </row>
    <row r="182" spans="1:11" x14ac:dyDescent="0.25">
      <c r="A182" s="1" t="s">
        <v>38</v>
      </c>
      <c r="B182" s="1" t="s">
        <v>192</v>
      </c>
      <c r="C182" s="1" t="s">
        <v>193</v>
      </c>
      <c r="D182" s="1">
        <v>2021</v>
      </c>
      <c r="E182" s="1">
        <v>2022</v>
      </c>
      <c r="F182" s="1">
        <v>2023</v>
      </c>
      <c r="G182" s="1">
        <v>2024</v>
      </c>
      <c r="H182" s="1" t="s">
        <v>184</v>
      </c>
      <c r="I182" s="1" t="s">
        <v>66</v>
      </c>
      <c r="J182" s="1" t="s">
        <v>185</v>
      </c>
      <c r="K182" s="1" t="s">
        <v>68</v>
      </c>
    </row>
    <row r="183" spans="1:11" x14ac:dyDescent="0.25">
      <c r="A183">
        <v>11.2</v>
      </c>
      <c r="B183" t="s">
        <v>236</v>
      </c>
      <c r="C183" t="s">
        <v>77</v>
      </c>
      <c r="D183" s="2">
        <v>18005.41</v>
      </c>
      <c r="E183" s="2">
        <v>17233.61</v>
      </c>
      <c r="F183" s="2">
        <v>18222.05</v>
      </c>
      <c r="G183" s="2">
        <v>18290.2</v>
      </c>
      <c r="H183" s="23">
        <f t="shared" ref="H183:H198" si="34">SUM(G183-F183)</f>
        <v>68.150000000001455</v>
      </c>
      <c r="I183" s="12">
        <f t="shared" ref="I183:I198" si="35">SUM(G183-F183)/F183</f>
        <v>3.7399743717090811E-3</v>
      </c>
      <c r="J183" s="23">
        <f t="shared" ref="J183:J198" si="36">SUM(G183-D183)</f>
        <v>284.79000000000087</v>
      </c>
      <c r="K183" s="12">
        <f t="shared" ref="K183:K198" si="37">SUM(G183-D183)/D183</f>
        <v>1.5816912805651239E-2</v>
      </c>
    </row>
    <row r="184" spans="1:11" x14ac:dyDescent="0.25">
      <c r="A184">
        <v>11.2</v>
      </c>
      <c r="B184" t="s">
        <v>236</v>
      </c>
      <c r="C184" t="s">
        <v>78</v>
      </c>
      <c r="D184" s="2">
        <v>11224.65</v>
      </c>
      <c r="E184" s="2">
        <v>12336.78</v>
      </c>
      <c r="F184" s="2">
        <v>13778.33</v>
      </c>
      <c r="G184" s="2">
        <v>13433.51</v>
      </c>
      <c r="H184" s="23">
        <f t="shared" si="34"/>
        <v>-344.81999999999971</v>
      </c>
      <c r="I184" s="12">
        <f t="shared" si="35"/>
        <v>-2.5026254996069894E-2</v>
      </c>
      <c r="J184" s="23">
        <f t="shared" si="36"/>
        <v>2208.8600000000006</v>
      </c>
      <c r="K184" s="12">
        <f t="shared" si="37"/>
        <v>0.1967865367739752</v>
      </c>
    </row>
    <row r="185" spans="1:11" x14ac:dyDescent="0.25">
      <c r="A185">
        <v>11.2</v>
      </c>
      <c r="B185" t="s">
        <v>236</v>
      </c>
      <c r="C185" t="s">
        <v>79</v>
      </c>
      <c r="D185" s="2">
        <v>14006.32</v>
      </c>
      <c r="E185" s="2">
        <v>15655.56</v>
      </c>
      <c r="F185" s="2">
        <v>15253.7</v>
      </c>
      <c r="G185" s="2">
        <v>14179.33</v>
      </c>
      <c r="H185" s="23">
        <f t="shared" si="34"/>
        <v>-1074.3700000000008</v>
      </c>
      <c r="I185" s="12">
        <f t="shared" si="35"/>
        <v>-7.0433403043196133E-2</v>
      </c>
      <c r="J185" s="23">
        <f t="shared" si="36"/>
        <v>173.01000000000022</v>
      </c>
      <c r="K185" s="12">
        <f t="shared" si="37"/>
        <v>1.2352280970304849E-2</v>
      </c>
    </row>
    <row r="186" spans="1:11" x14ac:dyDescent="0.25">
      <c r="A186">
        <v>11.2</v>
      </c>
      <c r="B186" t="s">
        <v>236</v>
      </c>
      <c r="C186" t="s">
        <v>80</v>
      </c>
      <c r="D186" s="2">
        <v>8332.8799999999992</v>
      </c>
      <c r="E186" s="2">
        <v>13455.6</v>
      </c>
      <c r="F186" s="2">
        <v>20801.150000000001</v>
      </c>
      <c r="G186" s="2">
        <v>17458</v>
      </c>
      <c r="H186" s="23">
        <f t="shared" si="34"/>
        <v>-3343.1500000000015</v>
      </c>
      <c r="I186" s="12">
        <f t="shared" si="35"/>
        <v>-0.1607194794518573</v>
      </c>
      <c r="J186" s="23">
        <f t="shared" si="36"/>
        <v>9125.1200000000008</v>
      </c>
      <c r="K186" s="12">
        <f t="shared" si="37"/>
        <v>1.0950739720240783</v>
      </c>
    </row>
    <row r="187" spans="1:11" x14ac:dyDescent="0.25">
      <c r="A187">
        <v>11.2</v>
      </c>
      <c r="B187" t="s">
        <v>236</v>
      </c>
      <c r="C187" t="s">
        <v>81</v>
      </c>
      <c r="D187" s="2">
        <v>14581.58</v>
      </c>
      <c r="E187" s="2">
        <v>13775.71</v>
      </c>
      <c r="F187" s="2">
        <v>12851.42</v>
      </c>
      <c r="G187" s="2">
        <v>13903.59</v>
      </c>
      <c r="H187" s="23">
        <f t="shared" si="34"/>
        <v>1052.17</v>
      </c>
      <c r="I187" s="12">
        <f t="shared" si="35"/>
        <v>8.1871886530826943E-2</v>
      </c>
      <c r="J187" s="23">
        <f t="shared" si="36"/>
        <v>-677.98999999999978</v>
      </c>
      <c r="K187" s="12">
        <f t="shared" si="37"/>
        <v>-4.6496333044841492E-2</v>
      </c>
    </row>
    <row r="188" spans="1:11" x14ac:dyDescent="0.25">
      <c r="A188">
        <v>11.2</v>
      </c>
      <c r="B188" t="s">
        <v>236</v>
      </c>
      <c r="C188" t="s">
        <v>82</v>
      </c>
      <c r="D188" s="2">
        <v>12781.4</v>
      </c>
      <c r="E188" s="2">
        <v>15219.84</v>
      </c>
      <c r="F188" s="2">
        <v>14602.26</v>
      </c>
      <c r="G188" s="2">
        <v>14595.82</v>
      </c>
      <c r="H188" s="23">
        <f t="shared" si="34"/>
        <v>-6.4400000000005093</v>
      </c>
      <c r="I188" s="12">
        <f t="shared" si="35"/>
        <v>-4.4102762175173634E-4</v>
      </c>
      <c r="J188" s="23">
        <f t="shared" si="36"/>
        <v>1814.42</v>
      </c>
      <c r="K188" s="12">
        <f t="shared" si="37"/>
        <v>0.14195784499350619</v>
      </c>
    </row>
    <row r="189" spans="1:11" x14ac:dyDescent="0.25">
      <c r="A189">
        <v>11.2</v>
      </c>
      <c r="B189" t="s">
        <v>236</v>
      </c>
      <c r="C189" t="s">
        <v>83</v>
      </c>
      <c r="D189" s="2">
        <v>5709</v>
      </c>
      <c r="E189" s="2">
        <v>11000</v>
      </c>
      <c r="F189" s="2">
        <v>10866.24</v>
      </c>
      <c r="G189" s="2">
        <v>10631</v>
      </c>
      <c r="H189" s="23">
        <f t="shared" si="34"/>
        <v>-235.23999999999978</v>
      </c>
      <c r="I189" s="12">
        <f t="shared" si="35"/>
        <v>-2.1648702771151732E-2</v>
      </c>
      <c r="J189" s="23">
        <f t="shared" si="36"/>
        <v>4922</v>
      </c>
      <c r="K189" s="12">
        <f t="shared" si="37"/>
        <v>0.8621474864249431</v>
      </c>
    </row>
    <row r="190" spans="1:11" x14ac:dyDescent="0.25">
      <c r="A190">
        <v>11.2</v>
      </c>
      <c r="B190" t="s">
        <v>236</v>
      </c>
      <c r="C190" t="s">
        <v>84</v>
      </c>
      <c r="D190" s="2">
        <v>10352.049999999999</v>
      </c>
      <c r="E190" s="2">
        <v>7912.05</v>
      </c>
      <c r="F190" s="2">
        <v>10300</v>
      </c>
      <c r="G190" s="2">
        <v>11931.25</v>
      </c>
      <c r="H190" s="23">
        <f t="shared" si="34"/>
        <v>1631.25</v>
      </c>
      <c r="I190" s="12">
        <f t="shared" si="35"/>
        <v>0.158373786407767</v>
      </c>
      <c r="J190" s="23">
        <f t="shared" si="36"/>
        <v>1579.2000000000007</v>
      </c>
      <c r="K190" s="12">
        <f t="shared" si="37"/>
        <v>0.15254949502755502</v>
      </c>
    </row>
    <row r="191" spans="1:11" x14ac:dyDescent="0.25">
      <c r="A191">
        <v>11.2</v>
      </c>
      <c r="B191" t="s">
        <v>236</v>
      </c>
      <c r="C191" t="s">
        <v>85</v>
      </c>
      <c r="D191" s="2">
        <v>11222.68</v>
      </c>
      <c r="E191" s="2">
        <v>11461.3</v>
      </c>
      <c r="F191" s="2">
        <v>10626.39</v>
      </c>
      <c r="G191" s="2">
        <v>10538.73</v>
      </c>
      <c r="H191" s="23">
        <f t="shared" si="34"/>
        <v>-87.659999999999854</v>
      </c>
      <c r="I191" s="12">
        <f t="shared" si="35"/>
        <v>-8.249273742070436E-3</v>
      </c>
      <c r="J191" s="23">
        <f t="shared" si="36"/>
        <v>-683.95000000000073</v>
      </c>
      <c r="K191" s="12">
        <f t="shared" si="37"/>
        <v>-6.0943553589695214E-2</v>
      </c>
    </row>
    <row r="192" spans="1:11" x14ac:dyDescent="0.25">
      <c r="A192">
        <v>11.2</v>
      </c>
      <c r="B192" t="s">
        <v>236</v>
      </c>
      <c r="C192" t="s">
        <v>86</v>
      </c>
      <c r="D192" s="2">
        <v>9312.2199999999993</v>
      </c>
      <c r="E192" s="2">
        <v>10891.72</v>
      </c>
      <c r="F192" s="2">
        <v>10649.17</v>
      </c>
      <c r="G192" s="2">
        <v>10636.2</v>
      </c>
      <c r="H192" s="23">
        <f t="shared" si="34"/>
        <v>-12.969999999999345</v>
      </c>
      <c r="I192" s="12">
        <f t="shared" si="35"/>
        <v>-1.217935294487678E-3</v>
      </c>
      <c r="J192" s="23">
        <f t="shared" si="36"/>
        <v>1323.9800000000014</v>
      </c>
      <c r="K192" s="12">
        <f t="shared" si="37"/>
        <v>0.14217662383405907</v>
      </c>
    </row>
    <row r="193" spans="1:11" x14ac:dyDescent="0.25">
      <c r="A193">
        <v>11.2</v>
      </c>
      <c r="B193" t="s">
        <v>236</v>
      </c>
      <c r="C193" t="s">
        <v>87</v>
      </c>
      <c r="D193" s="2">
        <v>11201.29</v>
      </c>
      <c r="E193" s="2">
        <v>12967.17</v>
      </c>
      <c r="F193" s="2">
        <v>12509.98</v>
      </c>
      <c r="G193" s="2">
        <v>12429.63</v>
      </c>
      <c r="H193" s="23">
        <f t="shared" si="34"/>
        <v>-80.350000000000364</v>
      </c>
      <c r="I193" s="12">
        <f t="shared" si="35"/>
        <v>-6.4228719790119862E-3</v>
      </c>
      <c r="J193" s="23">
        <f t="shared" si="36"/>
        <v>1228.3399999999983</v>
      </c>
      <c r="K193" s="12">
        <f t="shared" si="37"/>
        <v>0.10966058373633736</v>
      </c>
    </row>
    <row r="194" spans="1:11" x14ac:dyDescent="0.25">
      <c r="A194">
        <v>11.2</v>
      </c>
      <c r="B194" t="s">
        <v>236</v>
      </c>
      <c r="C194" t="s">
        <v>88</v>
      </c>
      <c r="D194" s="2">
        <v>11100.62</v>
      </c>
      <c r="E194" s="2">
        <v>12097.3</v>
      </c>
      <c r="F194" s="2">
        <v>11653.69</v>
      </c>
      <c r="G194" s="2">
        <v>12759.54</v>
      </c>
      <c r="H194" s="23">
        <f t="shared" si="34"/>
        <v>1105.8500000000004</v>
      </c>
      <c r="I194" s="12">
        <f t="shared" si="35"/>
        <v>9.4892690641333377E-2</v>
      </c>
      <c r="J194" s="23">
        <f t="shared" si="36"/>
        <v>1658.92</v>
      </c>
      <c r="K194" s="12">
        <f t="shared" si="37"/>
        <v>0.14944390493503967</v>
      </c>
    </row>
    <row r="195" spans="1:11" x14ac:dyDescent="0.25">
      <c r="A195">
        <v>11.2</v>
      </c>
      <c r="B195" t="s">
        <v>236</v>
      </c>
      <c r="C195" t="s">
        <v>89</v>
      </c>
      <c r="D195" s="2">
        <v>7355.5</v>
      </c>
      <c r="E195" s="2">
        <v>7008.57</v>
      </c>
      <c r="F195" s="2">
        <v>3305</v>
      </c>
      <c r="G195" s="2">
        <v>17792</v>
      </c>
      <c r="H195" s="23">
        <f t="shared" si="34"/>
        <v>14487</v>
      </c>
      <c r="I195" s="12">
        <f t="shared" si="35"/>
        <v>4.3833585476550683</v>
      </c>
      <c r="J195" s="23">
        <f t="shared" si="36"/>
        <v>10436.5</v>
      </c>
      <c r="K195" s="12">
        <f t="shared" si="37"/>
        <v>1.4188702331588607</v>
      </c>
    </row>
    <row r="196" spans="1:11" x14ac:dyDescent="0.25">
      <c r="A196">
        <v>11.2</v>
      </c>
      <c r="B196" t="s">
        <v>236</v>
      </c>
      <c r="C196" t="s">
        <v>90</v>
      </c>
      <c r="D196" s="2">
        <v>11026.73</v>
      </c>
      <c r="E196" s="2">
        <v>11313.8</v>
      </c>
      <c r="F196" s="2">
        <v>11055.99</v>
      </c>
      <c r="G196" s="2">
        <v>12088.73</v>
      </c>
      <c r="H196" s="23">
        <f t="shared" si="34"/>
        <v>1032.7399999999998</v>
      </c>
      <c r="I196" s="12">
        <f t="shared" si="35"/>
        <v>9.3409997657378466E-2</v>
      </c>
      <c r="J196" s="23">
        <f t="shared" si="36"/>
        <v>1062</v>
      </c>
      <c r="K196" s="12">
        <f t="shared" si="37"/>
        <v>9.6311417800200069E-2</v>
      </c>
    </row>
    <row r="197" spans="1:11" x14ac:dyDescent="0.25">
      <c r="A197">
        <v>11.2</v>
      </c>
      <c r="B197" t="s">
        <v>236</v>
      </c>
      <c r="C197" t="s">
        <v>91</v>
      </c>
      <c r="D197" s="2">
        <v>11126.16</v>
      </c>
      <c r="E197" s="2">
        <v>12609.28</v>
      </c>
      <c r="F197" s="2">
        <v>11621.04</v>
      </c>
      <c r="G197" s="2">
        <v>10545.63</v>
      </c>
      <c r="H197" s="23">
        <f t="shared" si="34"/>
        <v>-1075.4100000000017</v>
      </c>
      <c r="I197" s="12">
        <f t="shared" si="35"/>
        <v>-9.2539910369467931E-2</v>
      </c>
      <c r="J197" s="23">
        <f t="shared" si="36"/>
        <v>-580.53000000000065</v>
      </c>
      <c r="K197" s="12">
        <f t="shared" si="37"/>
        <v>-5.2177031428633121E-2</v>
      </c>
    </row>
    <row r="198" spans="1:11" x14ac:dyDescent="0.25">
      <c r="A198">
        <v>11.2</v>
      </c>
      <c r="B198" t="s">
        <v>236</v>
      </c>
      <c r="C198" t="s">
        <v>92</v>
      </c>
      <c r="D198" s="2">
        <v>9099.3700000000008</v>
      </c>
      <c r="E198" s="2">
        <v>12294.4</v>
      </c>
      <c r="F198" s="2">
        <v>35910.82</v>
      </c>
      <c r="G198" s="2">
        <v>5600</v>
      </c>
      <c r="H198" s="23">
        <f t="shared" si="34"/>
        <v>-30310.82</v>
      </c>
      <c r="I198" s="12">
        <f t="shared" si="35"/>
        <v>-0.84405814180795646</v>
      </c>
      <c r="J198" s="23">
        <f t="shared" si="36"/>
        <v>-3499.3700000000008</v>
      </c>
      <c r="K198" s="12">
        <f t="shared" si="37"/>
        <v>-0.38457277811540802</v>
      </c>
    </row>
    <row r="200" spans="1:11" x14ac:dyDescent="0.25">
      <c r="A200" t="s">
        <v>135</v>
      </c>
    </row>
  </sheetData>
  <conditionalFormatting sqref="H8:K23">
    <cfRule type="cellIs" dxfId="123" priority="83" operator="lessThan">
      <formula>0</formula>
    </cfRule>
    <cfRule type="cellIs" dxfId="122" priority="84" operator="greaterThan">
      <formula>0</formula>
    </cfRule>
  </conditionalFormatting>
  <conditionalFormatting sqref="H27:K42">
    <cfRule type="cellIs" dxfId="121" priority="75" operator="lessThan">
      <formula>0</formula>
    </cfRule>
    <cfRule type="cellIs" dxfId="120" priority="76" operator="greaterThan">
      <formula>0</formula>
    </cfRule>
  </conditionalFormatting>
  <conditionalFormatting sqref="H48:K63">
    <cfRule type="cellIs" dxfId="119" priority="67" operator="lessThan">
      <formula>0</formula>
    </cfRule>
    <cfRule type="cellIs" dxfId="118" priority="68" operator="greaterThan">
      <formula>0</formula>
    </cfRule>
  </conditionalFormatting>
  <conditionalFormatting sqref="H67:K82">
    <cfRule type="cellIs" dxfId="117" priority="59" operator="lessThan">
      <formula>0</formula>
    </cfRule>
    <cfRule type="cellIs" dxfId="116" priority="60" operator="greaterThan">
      <formula>0</formula>
    </cfRule>
  </conditionalFormatting>
  <conditionalFormatting sqref="H86:K101">
    <cfRule type="cellIs" dxfId="115" priority="51" operator="lessThan">
      <formula>0</formula>
    </cfRule>
    <cfRule type="cellIs" dxfId="114" priority="52" operator="greaterThan">
      <formula>0</formula>
    </cfRule>
  </conditionalFormatting>
  <conditionalFormatting sqref="H105:K120">
    <cfRule type="cellIs" dxfId="113" priority="43" operator="lessThan">
      <formula>0</formula>
    </cfRule>
    <cfRule type="cellIs" dxfId="112" priority="44" operator="greaterThan">
      <formula>0</formula>
    </cfRule>
  </conditionalFormatting>
  <conditionalFormatting sqref="H124:K124 H125 J125 H126:K128">
    <cfRule type="cellIs" dxfId="111" priority="41" operator="lessThan">
      <formula>0</formula>
    </cfRule>
    <cfRule type="cellIs" dxfId="110" priority="42" operator="greaterThan">
      <formula>0</formula>
    </cfRule>
  </conditionalFormatting>
  <conditionalFormatting sqref="H138:K139">
    <cfRule type="cellIs" dxfId="109" priority="35" operator="lessThan">
      <formula>0</formula>
    </cfRule>
    <cfRule type="cellIs" dxfId="108" priority="36" operator="greaterThan">
      <formula>0</formula>
    </cfRule>
  </conditionalFormatting>
  <conditionalFormatting sqref="H143:K158">
    <cfRule type="cellIs" dxfId="107" priority="27" operator="lessThan">
      <formula>0</formula>
    </cfRule>
    <cfRule type="cellIs" dxfId="106" priority="28" operator="greaterThan">
      <formula>0</formula>
    </cfRule>
  </conditionalFormatting>
  <conditionalFormatting sqref="H164:K179">
    <cfRule type="cellIs" dxfId="105" priority="9" operator="lessThan">
      <formula>0</formula>
    </cfRule>
    <cfRule type="cellIs" dxfId="104" priority="10" operator="greaterThan">
      <formula>0</formula>
    </cfRule>
  </conditionalFormatting>
  <conditionalFormatting sqref="H183:K198">
    <cfRule type="cellIs" dxfId="103" priority="1" operator="lessThan">
      <formula>0</formula>
    </cfRule>
    <cfRule type="cellIs" dxfId="102" priority="2" operator="greaterThan">
      <formula>0</formula>
    </cfRule>
  </conditionalFormatting>
  <conditionalFormatting sqref="J129:J130 H129:H132 J131:K132 H133:K133">
    <cfRule type="cellIs" dxfId="101" priority="39" operator="lessThan">
      <formula>0</formula>
    </cfRule>
    <cfRule type="cellIs" dxfId="100" priority="40" operator="greaterThan">
      <formula>0</formula>
    </cfRule>
  </conditionalFormatting>
  <conditionalFormatting sqref="J134 H134:H135 J135:K135 H136:K136 H137 J137">
    <cfRule type="cellIs" dxfId="99" priority="37" operator="lessThan">
      <formula>0</formula>
    </cfRule>
    <cfRule type="cellIs" dxfId="98" priority="38" operator="greaterThan">
      <formula>0</formula>
    </cfRule>
  </conditionalFormatting>
  <hyperlinks>
    <hyperlink ref="A2" r:id="rId1" xr:uid="{AC2BFD84-1BBF-4483-AFE1-B49D9593A69C}"/>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212EB5-9234-461F-9788-FC9534A1D7CE}">
  <dimension ref="A1:K88"/>
  <sheetViews>
    <sheetView topLeftCell="A63" zoomScale="70" zoomScaleNormal="70" workbookViewId="0">
      <selection activeCell="A2" sqref="A2"/>
    </sheetView>
  </sheetViews>
  <sheetFormatPr defaultRowHeight="15" x14ac:dyDescent="0.25"/>
  <cols>
    <col min="2" max="2" width="12.28515625" bestFit="1" customWidth="1"/>
    <col min="3" max="3" width="23.7109375" bestFit="1" customWidth="1"/>
    <col min="4" max="6" width="13.7109375" bestFit="1" customWidth="1"/>
    <col min="7" max="7" width="14.85546875" customWidth="1"/>
    <col min="8" max="8" width="21.28515625" customWidth="1"/>
    <col min="9" max="9" width="20.140625" customWidth="1"/>
    <col min="10" max="10" width="21.42578125" customWidth="1"/>
    <col min="11" max="11" width="20.7109375" customWidth="1"/>
  </cols>
  <sheetData>
    <row r="1" spans="1:11" ht="21" x14ac:dyDescent="0.35">
      <c r="A1" s="87" t="s">
        <v>245</v>
      </c>
      <c r="B1" s="86"/>
      <c r="C1" s="86"/>
      <c r="D1" s="86"/>
      <c r="E1" s="86"/>
      <c r="F1" s="86"/>
      <c r="G1" s="86"/>
      <c r="H1" s="86"/>
      <c r="I1" s="86"/>
      <c r="J1" s="86"/>
      <c r="K1" s="86"/>
    </row>
    <row r="2" spans="1:11" x14ac:dyDescent="0.25">
      <c r="A2" s="15" t="s">
        <v>246</v>
      </c>
    </row>
    <row r="4" spans="1:11" ht="18.75" x14ac:dyDescent="0.3">
      <c r="A4" s="46" t="s">
        <v>180</v>
      </c>
    </row>
    <row r="6" spans="1:11" x14ac:dyDescent="0.25">
      <c r="A6" s="7" t="s">
        <v>247</v>
      </c>
      <c r="B6" s="19"/>
      <c r="C6" s="19"/>
      <c r="D6" s="19"/>
      <c r="E6" s="19"/>
      <c r="F6" s="19"/>
      <c r="G6" s="19"/>
      <c r="H6" s="19"/>
      <c r="I6" s="19"/>
      <c r="J6" s="19"/>
      <c r="K6" s="19"/>
    </row>
    <row r="7" spans="1:11" x14ac:dyDescent="0.25">
      <c r="A7" s="1" t="s">
        <v>38</v>
      </c>
      <c r="B7" s="1" t="s">
        <v>182</v>
      </c>
      <c r="C7" s="1" t="s">
        <v>193</v>
      </c>
      <c r="D7" s="1">
        <v>2021</v>
      </c>
      <c r="E7" s="1">
        <v>2022</v>
      </c>
      <c r="F7" s="1">
        <v>2023</v>
      </c>
      <c r="G7" s="1">
        <v>2024</v>
      </c>
      <c r="H7" s="1" t="s">
        <v>184</v>
      </c>
      <c r="I7" s="1" t="s">
        <v>66</v>
      </c>
      <c r="J7" s="1" t="s">
        <v>185</v>
      </c>
      <c r="K7" s="1" t="s">
        <v>68</v>
      </c>
    </row>
    <row r="8" spans="1:11" x14ac:dyDescent="0.25">
      <c r="A8">
        <v>2.1</v>
      </c>
      <c r="B8" t="s">
        <v>188</v>
      </c>
      <c r="C8" t="s">
        <v>58</v>
      </c>
      <c r="D8" s="2">
        <v>595.35</v>
      </c>
      <c r="E8" s="2">
        <v>670.92</v>
      </c>
      <c r="F8" s="2">
        <v>694.82</v>
      </c>
      <c r="G8" s="23">
        <v>700</v>
      </c>
      <c r="H8" s="23">
        <f>SUM(G8-F8)</f>
        <v>5.17999999999995</v>
      </c>
      <c r="I8" s="12">
        <f>SUM(G8-F8)/F8</f>
        <v>7.4551682450130245E-3</v>
      </c>
      <c r="J8" s="23">
        <f>SUM(G8-D8)</f>
        <v>104.64999999999998</v>
      </c>
      <c r="K8" s="12">
        <f>SUM(G8-D8)/D8</f>
        <v>0.17577895355673129</v>
      </c>
    </row>
    <row r="9" spans="1:11" x14ac:dyDescent="0.25">
      <c r="A9">
        <v>2.1</v>
      </c>
      <c r="B9" t="s">
        <v>188</v>
      </c>
      <c r="C9" t="s">
        <v>59</v>
      </c>
      <c r="D9" s="2">
        <v>716.27</v>
      </c>
      <c r="E9" s="2">
        <v>801.14</v>
      </c>
      <c r="F9" s="2">
        <v>844.62</v>
      </c>
      <c r="G9" s="23">
        <v>875.63</v>
      </c>
      <c r="H9" s="23">
        <f>SUM(G9-F9)</f>
        <v>31.009999999999991</v>
      </c>
      <c r="I9" s="12">
        <f>SUM(G9-F9)/F9</f>
        <v>3.6714735620752517E-2</v>
      </c>
      <c r="J9" s="23">
        <f>SUM(G9-D9)</f>
        <v>159.36000000000001</v>
      </c>
      <c r="K9" s="12">
        <f>SUM(G9-D9)/D9</f>
        <v>0.22248593407513928</v>
      </c>
    </row>
    <row r="10" spans="1:11" x14ac:dyDescent="0.25">
      <c r="A10">
        <v>2.1</v>
      </c>
      <c r="B10" t="s">
        <v>188</v>
      </c>
      <c r="C10" t="s">
        <v>60</v>
      </c>
      <c r="D10" s="2">
        <v>737.66</v>
      </c>
      <c r="E10" s="2">
        <v>800.18</v>
      </c>
      <c r="F10" s="2">
        <v>873.88</v>
      </c>
      <c r="G10" s="23">
        <v>902.75</v>
      </c>
      <c r="H10" s="23">
        <f>SUM(G10-F10)</f>
        <v>28.870000000000005</v>
      </c>
      <c r="I10" s="12">
        <f>SUM(G10-F10)/F10</f>
        <v>3.3036572527120431E-2</v>
      </c>
      <c r="J10" s="23">
        <f>SUM(G10-D10)</f>
        <v>165.09000000000003</v>
      </c>
      <c r="K10" s="12">
        <f>SUM(G10-D10)/D10</f>
        <v>0.22380229373966332</v>
      </c>
    </row>
    <row r="11" spans="1:11" x14ac:dyDescent="0.25">
      <c r="A11">
        <v>2.1</v>
      </c>
      <c r="B11" t="s">
        <v>188</v>
      </c>
      <c r="C11" t="s">
        <v>61</v>
      </c>
      <c r="D11" s="2">
        <v>524.07000000000005</v>
      </c>
      <c r="E11" s="2">
        <v>580.55999999999995</v>
      </c>
      <c r="F11" s="2">
        <v>658.3</v>
      </c>
      <c r="G11" s="23">
        <v>672.16</v>
      </c>
      <c r="H11" s="23">
        <f>SUM(G11-F11)</f>
        <v>13.860000000000014</v>
      </c>
      <c r="I11" s="12">
        <f>SUM(G11-F11)/F11</f>
        <v>2.1054230593954146E-2</v>
      </c>
      <c r="J11" s="23">
        <f>SUM(G11-D11)</f>
        <v>148.08999999999992</v>
      </c>
      <c r="K11" s="12">
        <f>SUM(G11-D11)/D11</f>
        <v>0.28257675501364304</v>
      </c>
    </row>
    <row r="12" spans="1:11" x14ac:dyDescent="0.25">
      <c r="A12">
        <v>2.1</v>
      </c>
      <c r="B12" t="s">
        <v>188</v>
      </c>
      <c r="C12" t="s">
        <v>62</v>
      </c>
      <c r="D12" s="2">
        <v>527.33000000000004</v>
      </c>
      <c r="E12" s="2">
        <v>541.12</v>
      </c>
      <c r="F12" s="2">
        <v>565.94000000000005</v>
      </c>
      <c r="G12" s="23">
        <v>589.64</v>
      </c>
      <c r="H12" s="23">
        <f>SUM(G12-F12)</f>
        <v>23.699999999999932</v>
      </c>
      <c r="I12" s="12">
        <f>SUM(G12-F12)/F12</f>
        <v>4.1877230801851663E-2</v>
      </c>
      <c r="J12" s="23">
        <f>SUM(G12-D12)</f>
        <v>62.309999999999945</v>
      </c>
      <c r="K12" s="12">
        <f>SUM(G12-D12)/D12</f>
        <v>0.11816130316879363</v>
      </c>
    </row>
    <row r="13" spans="1:11" x14ac:dyDescent="0.25">
      <c r="D13" s="3"/>
      <c r="E13" s="3"/>
      <c r="F13" s="3"/>
      <c r="G13" s="3"/>
    </row>
    <row r="14" spans="1:11" x14ac:dyDescent="0.25">
      <c r="A14" s="7" t="s">
        <v>248</v>
      </c>
      <c r="B14" s="19"/>
      <c r="C14" s="19"/>
      <c r="D14" s="17"/>
      <c r="E14" s="17"/>
      <c r="F14" s="17"/>
      <c r="G14" s="17"/>
      <c r="H14" s="19"/>
      <c r="I14" s="19"/>
      <c r="J14" s="19"/>
      <c r="K14" s="19"/>
    </row>
    <row r="15" spans="1:11" x14ac:dyDescent="0.25">
      <c r="A15" s="1" t="s">
        <v>38</v>
      </c>
      <c r="B15" s="1" t="s">
        <v>192</v>
      </c>
      <c r="C15" s="1" t="s">
        <v>193</v>
      </c>
      <c r="D15" s="1">
        <v>2021</v>
      </c>
      <c r="E15" s="1">
        <v>2022</v>
      </c>
      <c r="F15" s="1">
        <v>2023</v>
      </c>
      <c r="G15" s="1">
        <v>2024</v>
      </c>
      <c r="H15" s="1" t="s">
        <v>74</v>
      </c>
      <c r="I15" s="1" t="s">
        <v>66</v>
      </c>
      <c r="J15" s="1" t="s">
        <v>75</v>
      </c>
      <c r="K15" s="1" t="s">
        <v>68</v>
      </c>
    </row>
    <row r="16" spans="1:11" x14ac:dyDescent="0.25">
      <c r="A16">
        <v>14.4</v>
      </c>
      <c r="B16" t="s">
        <v>249</v>
      </c>
      <c r="C16" t="s">
        <v>58</v>
      </c>
      <c r="D16" s="3">
        <v>0.99</v>
      </c>
      <c r="E16" s="3">
        <v>0.97099999999999997</v>
      </c>
      <c r="F16" s="3">
        <v>0.98219999999999996</v>
      </c>
      <c r="G16" s="5">
        <v>0.94520000000000004</v>
      </c>
      <c r="H16" s="5">
        <f>SUM(G16-F16)</f>
        <v>-3.6999999999999922E-2</v>
      </c>
      <c r="I16" s="5">
        <f>SUM(G16-F16)/F16</f>
        <v>-3.7670535532478032E-2</v>
      </c>
      <c r="J16" s="5">
        <f>SUM(G16-D16)</f>
        <v>-4.4799999999999951E-2</v>
      </c>
      <c r="K16" s="5">
        <f>SUM(G16-D16)/D16</f>
        <v>-4.5252525252525204E-2</v>
      </c>
    </row>
    <row r="17" spans="1:11" x14ac:dyDescent="0.25">
      <c r="A17">
        <v>14.4</v>
      </c>
      <c r="B17" t="s">
        <v>249</v>
      </c>
      <c r="C17" t="s">
        <v>59</v>
      </c>
      <c r="D17" s="3">
        <v>1.03</v>
      </c>
      <c r="E17" s="3">
        <v>1.0369999999999999</v>
      </c>
      <c r="F17" s="3">
        <v>1.0599000000000001</v>
      </c>
      <c r="G17" s="5">
        <v>1.0503</v>
      </c>
      <c r="H17" s="5">
        <f>SUM(G17-F17)</f>
        <v>-9.6000000000000529E-3</v>
      </c>
      <c r="I17" s="5">
        <f>SUM(G17-F17)/F17</f>
        <v>-9.0574582507784249E-3</v>
      </c>
      <c r="J17" s="5">
        <f>SUM(G17-D17)</f>
        <v>2.0299999999999985E-2</v>
      </c>
      <c r="K17" s="5">
        <f>SUM(G17-D17)/D17</f>
        <v>1.9708737864077654E-2</v>
      </c>
    </row>
    <row r="18" spans="1:11" x14ac:dyDescent="0.25">
      <c r="A18">
        <v>14.4</v>
      </c>
      <c r="B18" t="s">
        <v>249</v>
      </c>
      <c r="C18" t="s">
        <v>60</v>
      </c>
      <c r="D18" s="3">
        <v>1.0609999999999999</v>
      </c>
      <c r="E18" s="3">
        <v>1.0489999999999999</v>
      </c>
      <c r="F18" s="3">
        <v>1.0689</v>
      </c>
      <c r="G18" s="5">
        <v>1.0647</v>
      </c>
      <c r="H18" s="5">
        <f>SUM(G18-F18)</f>
        <v>-4.1999999999999815E-3</v>
      </c>
      <c r="I18" s="5">
        <f>SUM(G18-F18)/F18</f>
        <v>-3.9292730844793546E-3</v>
      </c>
      <c r="J18" s="5">
        <f>SUM(G18-D18)</f>
        <v>3.7000000000000366E-3</v>
      </c>
      <c r="K18" s="5">
        <f>SUM(G18-D18)/D18</f>
        <v>3.487276154571194E-3</v>
      </c>
    </row>
    <row r="19" spans="1:11" x14ac:dyDescent="0.25">
      <c r="A19">
        <v>14.4</v>
      </c>
      <c r="B19" t="s">
        <v>249</v>
      </c>
      <c r="C19" t="s">
        <v>61</v>
      </c>
      <c r="D19" s="3">
        <v>1.1180000000000001</v>
      </c>
      <c r="E19" s="3">
        <v>1.083</v>
      </c>
      <c r="F19" s="3">
        <v>1.0846</v>
      </c>
      <c r="G19" s="5">
        <v>1.0944</v>
      </c>
      <c r="H19" s="5">
        <f>SUM(G19-F19)</f>
        <v>9.8000000000000309E-3</v>
      </c>
      <c r="I19" s="5">
        <f>SUM(G19-F19)/F19</f>
        <v>9.0355891572930398E-3</v>
      </c>
      <c r="J19" s="5">
        <f>SUM(G19-D19)</f>
        <v>-2.3600000000000065E-2</v>
      </c>
      <c r="K19" s="5">
        <f>SUM(G19-D19)/D19</f>
        <v>-2.1109123434704887E-2</v>
      </c>
    </row>
    <row r="20" spans="1:11" x14ac:dyDescent="0.25">
      <c r="A20">
        <v>14.4</v>
      </c>
      <c r="B20" t="s">
        <v>249</v>
      </c>
      <c r="C20" t="s">
        <v>62</v>
      </c>
      <c r="D20" s="3">
        <v>1.0369999999999999</v>
      </c>
      <c r="E20" s="3">
        <v>1.024</v>
      </c>
      <c r="F20" s="3">
        <v>1.034</v>
      </c>
      <c r="G20" s="5">
        <v>1.0347999999999999</v>
      </c>
      <c r="H20" s="5">
        <f>SUM(G20-F20)</f>
        <v>7.9999999999991189E-4</v>
      </c>
      <c r="I20" s="5">
        <f>SUM(G20-F20)/F20</f>
        <v>7.7369439071558208E-4</v>
      </c>
      <c r="J20" s="5">
        <f>SUM(G20-D20)</f>
        <v>-2.1999999999999797E-3</v>
      </c>
      <c r="K20" s="5">
        <f>SUM(G20-D20)/D20</f>
        <v>-2.121504339440675E-3</v>
      </c>
    </row>
    <row r="21" spans="1:11" x14ac:dyDescent="0.25">
      <c r="D21" s="3"/>
      <c r="E21" s="3"/>
      <c r="F21" s="3"/>
      <c r="G21" s="3"/>
    </row>
    <row r="22" spans="1:11" ht="18.75" x14ac:dyDescent="0.3">
      <c r="A22" s="46" t="s">
        <v>195</v>
      </c>
      <c r="D22" s="3"/>
      <c r="E22" s="3"/>
      <c r="F22" s="3"/>
      <c r="G22" s="3"/>
    </row>
    <row r="23" spans="1:11" x14ac:dyDescent="0.25">
      <c r="D23" s="3"/>
      <c r="E23" s="3"/>
      <c r="F23" s="3"/>
      <c r="G23" s="3"/>
    </row>
    <row r="24" spans="1:11" x14ac:dyDescent="0.25">
      <c r="A24" s="7" t="s">
        <v>250</v>
      </c>
      <c r="B24" s="7"/>
      <c r="C24" s="7"/>
      <c r="D24" s="7"/>
      <c r="E24" s="7"/>
      <c r="F24" s="7"/>
      <c r="G24" s="7"/>
      <c r="H24" s="19"/>
      <c r="I24" s="19"/>
      <c r="J24" s="19"/>
      <c r="K24" s="19"/>
    </row>
    <row r="25" spans="1:11" x14ac:dyDescent="0.25">
      <c r="A25" s="1" t="s">
        <v>38</v>
      </c>
      <c r="B25" s="1" t="s">
        <v>226</v>
      </c>
      <c r="C25" s="1" t="s">
        <v>193</v>
      </c>
      <c r="D25" s="1">
        <v>2021</v>
      </c>
      <c r="E25" s="1">
        <v>2022</v>
      </c>
      <c r="F25" s="1">
        <v>2023</v>
      </c>
      <c r="G25" s="1">
        <v>2024</v>
      </c>
      <c r="H25" s="1" t="s">
        <v>74</v>
      </c>
      <c r="I25" s="1" t="s">
        <v>66</v>
      </c>
      <c r="J25" s="1" t="s">
        <v>75</v>
      </c>
      <c r="K25" s="1" t="s">
        <v>68</v>
      </c>
    </row>
    <row r="26" spans="1:11" x14ac:dyDescent="0.25">
      <c r="A26">
        <v>4.4000000000000004</v>
      </c>
      <c r="B26" t="s">
        <v>198</v>
      </c>
      <c r="C26" t="s">
        <v>58</v>
      </c>
      <c r="D26" s="3">
        <v>0.313</v>
      </c>
      <c r="E26" s="3">
        <v>0.28699999999999998</v>
      </c>
      <c r="F26" s="3">
        <v>0.29349999999999998</v>
      </c>
      <c r="G26" s="3">
        <v>0.28029999999999999</v>
      </c>
      <c r="H26" s="5">
        <f>SUM(G26-F26)</f>
        <v>-1.319999999999999E-2</v>
      </c>
      <c r="I26" s="5">
        <f>SUM(G26-F26)/F26</f>
        <v>-4.4974446337308314E-2</v>
      </c>
      <c r="J26" s="5">
        <f>SUM(G26-D26)</f>
        <v>-3.2700000000000007E-2</v>
      </c>
      <c r="K26" s="5">
        <f>SUM(G26-D26)/D26</f>
        <v>-0.10447284345047926</v>
      </c>
    </row>
    <row r="27" spans="1:11" x14ac:dyDescent="0.25">
      <c r="A27">
        <v>4.4000000000000004</v>
      </c>
      <c r="B27" t="s">
        <v>198</v>
      </c>
      <c r="C27" t="s">
        <v>59</v>
      </c>
      <c r="D27" s="3">
        <v>0.34399999999999997</v>
      </c>
      <c r="E27" s="3">
        <v>0.33200000000000002</v>
      </c>
      <c r="F27" s="3">
        <v>0.34350000000000003</v>
      </c>
      <c r="G27" s="3">
        <v>0.34039999999999998</v>
      </c>
      <c r="H27" s="5">
        <f>SUM(G27-F27)</f>
        <v>-3.1000000000000472E-3</v>
      </c>
      <c r="I27" s="5">
        <f>SUM(G27-F27)/F27</f>
        <v>-9.0247452692868903E-3</v>
      </c>
      <c r="J27" s="5">
        <f>SUM(G27-D27)</f>
        <v>-3.5999999999999921E-3</v>
      </c>
      <c r="K27" s="5">
        <f>SUM(G27-D27)/D27</f>
        <v>-1.0465116279069745E-2</v>
      </c>
    </row>
    <row r="28" spans="1:11" x14ac:dyDescent="0.25">
      <c r="A28">
        <v>4.4000000000000004</v>
      </c>
      <c r="B28" t="s">
        <v>198</v>
      </c>
      <c r="C28" t="s">
        <v>60</v>
      </c>
      <c r="D28" s="3">
        <v>0.38</v>
      </c>
      <c r="E28" s="3">
        <v>0.377</v>
      </c>
      <c r="F28" s="3">
        <v>0.35730000000000001</v>
      </c>
      <c r="G28" s="3">
        <v>0.377</v>
      </c>
      <c r="H28" s="5">
        <f>SUM(G28-F28)</f>
        <v>1.9699999999999995E-2</v>
      </c>
      <c r="I28" s="5">
        <f>SUM(G28-F28)/F28</f>
        <v>5.5135740274279303E-2</v>
      </c>
      <c r="J28" s="5">
        <f>SUM(G28-D28)</f>
        <v>-3.0000000000000027E-3</v>
      </c>
      <c r="K28" s="5">
        <f>SUM(G28-D28)/D28</f>
        <v>-7.8947368421052704E-3</v>
      </c>
    </row>
    <row r="29" spans="1:11" x14ac:dyDescent="0.25">
      <c r="A29">
        <v>4.4000000000000004</v>
      </c>
      <c r="B29" t="s">
        <v>198</v>
      </c>
      <c r="C29" t="s">
        <v>61</v>
      </c>
      <c r="D29" s="3">
        <v>0.443</v>
      </c>
      <c r="E29" s="3">
        <v>0.42499999999999999</v>
      </c>
      <c r="F29" s="3">
        <v>0.40360000000000001</v>
      </c>
      <c r="G29" s="3">
        <v>0.42859999999999998</v>
      </c>
      <c r="H29" s="5">
        <f>SUM(G29-F29)</f>
        <v>2.4999999999999967E-2</v>
      </c>
      <c r="I29" s="5">
        <f>SUM(G29-F29)/F29</f>
        <v>6.1942517343904768E-2</v>
      </c>
      <c r="J29" s="5">
        <f>SUM(G29-D29)</f>
        <v>-1.4400000000000024E-2</v>
      </c>
      <c r="K29" s="5">
        <f>SUM(G29-D29)/D29</f>
        <v>-3.2505643340857843E-2</v>
      </c>
    </row>
    <row r="30" spans="1:11" x14ac:dyDescent="0.25">
      <c r="A30">
        <v>4.4000000000000004</v>
      </c>
      <c r="B30" t="s">
        <v>198</v>
      </c>
      <c r="C30" t="s">
        <v>62</v>
      </c>
      <c r="D30" s="3">
        <v>0.40339999999999998</v>
      </c>
      <c r="E30" s="3">
        <v>0.433</v>
      </c>
      <c r="F30" s="3">
        <v>0.42049999999999998</v>
      </c>
      <c r="G30" s="3">
        <v>0.38740000000000002</v>
      </c>
      <c r="H30" s="5">
        <f>SUM(G30-F30)</f>
        <v>-3.3099999999999963E-2</v>
      </c>
      <c r="I30" s="5">
        <f>SUM(G30-F30)/F30</f>
        <v>-7.871581450653975E-2</v>
      </c>
      <c r="J30" s="5">
        <f>SUM(G30-D30)</f>
        <v>-1.5999999999999959E-2</v>
      </c>
      <c r="K30" s="5">
        <f>SUM(G30-D30)/D30</f>
        <v>-3.9662865642042536E-2</v>
      </c>
    </row>
    <row r="31" spans="1:11" x14ac:dyDescent="0.25">
      <c r="D31" s="3"/>
      <c r="E31" s="3"/>
      <c r="F31" s="3"/>
      <c r="G31" s="3"/>
    </row>
    <row r="32" spans="1:11" x14ac:dyDescent="0.25">
      <c r="A32" s="7" t="s">
        <v>251</v>
      </c>
      <c r="B32" s="11"/>
      <c r="C32" s="11"/>
      <c r="D32" s="11"/>
      <c r="E32" s="11"/>
      <c r="F32" s="11"/>
      <c r="G32" s="11"/>
      <c r="H32" s="19"/>
      <c r="I32" s="19"/>
      <c r="J32" s="19"/>
      <c r="K32" s="19"/>
    </row>
    <row r="33" spans="1:11" x14ac:dyDescent="0.25">
      <c r="A33" s="1" t="s">
        <v>38</v>
      </c>
      <c r="B33" s="1" t="s">
        <v>226</v>
      </c>
      <c r="C33" s="1" t="s">
        <v>252</v>
      </c>
      <c r="D33" s="1">
        <v>2021</v>
      </c>
      <c r="E33" s="1">
        <v>2022</v>
      </c>
      <c r="F33" s="1">
        <v>2023</v>
      </c>
      <c r="G33" s="1">
        <v>2024</v>
      </c>
      <c r="H33" s="1" t="s">
        <v>74</v>
      </c>
      <c r="I33" s="1" t="s">
        <v>66</v>
      </c>
      <c r="J33" s="1" t="s">
        <v>75</v>
      </c>
      <c r="K33" s="1" t="s">
        <v>68</v>
      </c>
    </row>
    <row r="34" spans="1:11" x14ac:dyDescent="0.25">
      <c r="A34">
        <v>5.4</v>
      </c>
      <c r="B34" t="s">
        <v>200</v>
      </c>
      <c r="C34" t="s">
        <v>58</v>
      </c>
      <c r="D34" s="3">
        <v>0.19500000000000001</v>
      </c>
      <c r="E34" s="3">
        <v>0.20699999999999999</v>
      </c>
      <c r="F34" s="3">
        <v>0.18529999999999999</v>
      </c>
      <c r="G34" s="3">
        <v>0.20979999999999999</v>
      </c>
      <c r="H34" s="5">
        <f>SUM(G34-F34)</f>
        <v>2.4499999999999994E-2</v>
      </c>
      <c r="I34" s="5">
        <f>SUM(G34-F34)/F34</f>
        <v>0.1322180248246087</v>
      </c>
      <c r="J34" s="5">
        <f>SUM(G34-D34)</f>
        <v>1.479999999999998E-2</v>
      </c>
      <c r="K34" s="5">
        <f>SUM(G34-D34)/D34</f>
        <v>7.5897435897435792E-2</v>
      </c>
    </row>
    <row r="35" spans="1:11" x14ac:dyDescent="0.25">
      <c r="A35">
        <v>5.4</v>
      </c>
      <c r="B35" t="s">
        <v>200</v>
      </c>
      <c r="C35" t="s">
        <v>59</v>
      </c>
      <c r="D35" s="3">
        <v>0.20399999999999999</v>
      </c>
      <c r="E35" s="3">
        <v>0.182</v>
      </c>
      <c r="F35" s="3">
        <v>0.2102</v>
      </c>
      <c r="G35" s="3">
        <v>0.19889999999999999</v>
      </c>
      <c r="H35" s="5">
        <f>SUM(G35-F35)</f>
        <v>-1.1300000000000004E-2</v>
      </c>
      <c r="I35" s="5">
        <f>SUM(G35-F35)/F35</f>
        <v>-5.3758325404376806E-2</v>
      </c>
      <c r="J35" s="5">
        <f>SUM(G35-D35)</f>
        <v>-5.0999999999999934E-3</v>
      </c>
      <c r="K35" s="5">
        <f>SUM(G35-D35)/D35</f>
        <v>-2.499999999999997E-2</v>
      </c>
    </row>
    <row r="36" spans="1:11" x14ac:dyDescent="0.25">
      <c r="A36">
        <v>5.4</v>
      </c>
      <c r="B36" t="s">
        <v>200</v>
      </c>
      <c r="C36" t="s">
        <v>60</v>
      </c>
      <c r="D36" s="3">
        <v>0.19700000000000001</v>
      </c>
      <c r="E36" s="3">
        <v>0.183</v>
      </c>
      <c r="F36" s="3">
        <v>0.20280000000000001</v>
      </c>
      <c r="G36" s="3">
        <v>0.2198</v>
      </c>
      <c r="H36" s="5">
        <f>SUM(G36-F36)</f>
        <v>1.6999999999999987E-2</v>
      </c>
      <c r="I36" s="5">
        <f>SUM(G36-F36)/F36</f>
        <v>8.3826429980276063E-2</v>
      </c>
      <c r="J36" s="5">
        <f>SUM(G36-D36)</f>
        <v>2.2799999999999987E-2</v>
      </c>
      <c r="K36" s="5">
        <f>SUM(G36-D36)/D36</f>
        <v>0.11573604060913699</v>
      </c>
    </row>
    <row r="37" spans="1:11" x14ac:dyDescent="0.25">
      <c r="A37">
        <v>5.4</v>
      </c>
      <c r="B37" t="s">
        <v>200</v>
      </c>
      <c r="C37" t="s">
        <v>61</v>
      </c>
      <c r="D37" s="3">
        <v>0.185</v>
      </c>
      <c r="E37" s="3">
        <v>0.2</v>
      </c>
      <c r="F37" s="3">
        <v>0.1996</v>
      </c>
      <c r="G37" s="3">
        <v>0.21740000000000001</v>
      </c>
      <c r="H37" s="5">
        <f>SUM(G37-F37)</f>
        <v>1.780000000000001E-2</v>
      </c>
      <c r="I37" s="5">
        <f>SUM(G37-F37)/F37</f>
        <v>8.9178356713426901E-2</v>
      </c>
      <c r="J37" s="5">
        <f>SUM(G37-D37)</f>
        <v>3.2400000000000012E-2</v>
      </c>
      <c r="K37" s="5">
        <f>SUM(G37-D37)/D37</f>
        <v>0.17513513513513521</v>
      </c>
    </row>
    <row r="38" spans="1:11" x14ac:dyDescent="0.25">
      <c r="A38">
        <v>5.4</v>
      </c>
      <c r="B38" t="s">
        <v>200</v>
      </c>
      <c r="C38" t="s">
        <v>62</v>
      </c>
      <c r="D38" s="3">
        <v>0.187</v>
      </c>
      <c r="E38" s="3">
        <v>0.184</v>
      </c>
      <c r="F38" s="3">
        <v>0.20799999999999999</v>
      </c>
      <c r="G38" s="3">
        <v>0.2019</v>
      </c>
      <c r="H38" s="5">
        <f>SUM(G38-F38)</f>
        <v>-6.0999999999999943E-3</v>
      </c>
      <c r="I38" s="5">
        <f>SUM(G38-F38)/F38</f>
        <v>-2.9326923076923053E-2</v>
      </c>
      <c r="J38" s="5">
        <f>SUM(G38-D38)</f>
        <v>1.4899999999999997E-2</v>
      </c>
      <c r="K38" s="5">
        <f>SUM(G38-D38)/D38</f>
        <v>7.9679144385026726E-2</v>
      </c>
    </row>
    <row r="39" spans="1:11" x14ac:dyDescent="0.25">
      <c r="D39" s="3"/>
      <c r="E39" s="3"/>
      <c r="F39" s="3"/>
      <c r="G39" s="3"/>
    </row>
    <row r="40" spans="1:11" x14ac:dyDescent="0.25">
      <c r="A40" s="7" t="s">
        <v>253</v>
      </c>
      <c r="B40" s="11"/>
      <c r="C40" s="11"/>
      <c r="D40" s="11"/>
      <c r="E40" s="11"/>
      <c r="F40" s="11"/>
      <c r="G40" s="11"/>
      <c r="H40" s="19"/>
      <c r="I40" s="19"/>
      <c r="J40" s="19"/>
      <c r="K40" s="19"/>
    </row>
    <row r="41" spans="1:11" x14ac:dyDescent="0.25">
      <c r="A41" s="1" t="s">
        <v>38</v>
      </c>
      <c r="B41" s="1" t="s">
        <v>226</v>
      </c>
      <c r="C41" s="1" t="s">
        <v>252</v>
      </c>
      <c r="D41" s="1">
        <v>2021</v>
      </c>
      <c r="E41" s="1">
        <v>2022</v>
      </c>
      <c r="F41" s="1">
        <v>2023</v>
      </c>
      <c r="G41" s="1">
        <v>2024</v>
      </c>
      <c r="H41" s="1" t="s">
        <v>74</v>
      </c>
      <c r="I41" s="1" t="s">
        <v>66</v>
      </c>
      <c r="J41" s="1" t="s">
        <v>75</v>
      </c>
      <c r="K41" s="1" t="s">
        <v>68</v>
      </c>
    </row>
    <row r="42" spans="1:11" x14ac:dyDescent="0.25">
      <c r="A42">
        <v>6.4</v>
      </c>
      <c r="B42" t="s">
        <v>202</v>
      </c>
      <c r="C42" t="s">
        <v>58</v>
      </c>
      <c r="D42" s="3">
        <v>5.8000000000000003E-2</v>
      </c>
      <c r="E42" s="3">
        <v>4.9200000000000001E-2</v>
      </c>
      <c r="F42" s="3">
        <v>4.7500000000000001E-2</v>
      </c>
      <c r="G42" s="3">
        <v>4.9799999999999997E-2</v>
      </c>
      <c r="H42" s="5">
        <f>SUM(G42-F42)</f>
        <v>2.2999999999999965E-3</v>
      </c>
      <c r="I42" s="5">
        <f>SUM(G42-F42)/F42</f>
        <v>4.8421052631578872E-2</v>
      </c>
      <c r="J42" s="5">
        <f>SUM(G42-D42)</f>
        <v>-8.2000000000000059E-3</v>
      </c>
      <c r="K42" s="5">
        <f>SUM(G42-D42)/D42</f>
        <v>-0.14137931034482767</v>
      </c>
    </row>
    <row r="43" spans="1:11" x14ac:dyDescent="0.25">
      <c r="A43">
        <v>6.4</v>
      </c>
      <c r="B43" t="s">
        <v>202</v>
      </c>
      <c r="C43" t="s">
        <v>59</v>
      </c>
      <c r="D43" s="3">
        <v>5.2999999999999999E-2</v>
      </c>
      <c r="E43" s="3">
        <v>5.2299999999999999E-2</v>
      </c>
      <c r="F43" s="3">
        <v>4.82E-2</v>
      </c>
      <c r="G43" s="3">
        <v>5.04E-2</v>
      </c>
      <c r="H43" s="5">
        <f>SUM(G43-F43)</f>
        <v>2.2000000000000006E-3</v>
      </c>
      <c r="I43" s="5">
        <f>SUM(G43-F43)/F43</f>
        <v>4.5643153526970966E-2</v>
      </c>
      <c r="J43" s="5">
        <f>SUM(G43-D43)</f>
        <v>-2.5999999999999981E-3</v>
      </c>
      <c r="K43" s="5">
        <f>SUM(G43-D43)/D43</f>
        <v>-4.9056603773584874E-2</v>
      </c>
    </row>
    <row r="44" spans="1:11" x14ac:dyDescent="0.25">
      <c r="A44">
        <v>6.4</v>
      </c>
      <c r="B44" t="s">
        <v>202</v>
      </c>
      <c r="C44" t="s">
        <v>60</v>
      </c>
      <c r="D44" s="3">
        <v>5.8999999999999997E-2</v>
      </c>
      <c r="E44" s="3">
        <v>5.2999999999999999E-2</v>
      </c>
      <c r="F44" s="3">
        <v>5.0299999999999997E-2</v>
      </c>
      <c r="G44" s="3">
        <v>4.99E-2</v>
      </c>
      <c r="H44" s="5">
        <f>SUM(G44-F44)</f>
        <v>-3.9999999999999758E-4</v>
      </c>
      <c r="I44" s="5">
        <f>SUM(G44-F44)/F44</f>
        <v>-7.9522862823061154E-3</v>
      </c>
      <c r="J44" s="5">
        <f>SUM(G44-D44)</f>
        <v>-9.099999999999997E-3</v>
      </c>
      <c r="K44" s="5">
        <f>SUM(G44-D44)/D44</f>
        <v>-0.15423728813559318</v>
      </c>
    </row>
    <row r="45" spans="1:11" x14ac:dyDescent="0.25">
      <c r="A45">
        <v>6.4</v>
      </c>
      <c r="B45" t="s">
        <v>202</v>
      </c>
      <c r="C45" t="s">
        <v>61</v>
      </c>
      <c r="D45" s="3">
        <v>6.4000000000000001E-2</v>
      </c>
      <c r="E45" s="3">
        <v>5.8999999999999997E-2</v>
      </c>
      <c r="F45" s="3">
        <v>5.8599999999999999E-2</v>
      </c>
      <c r="G45" s="3">
        <v>5.9700000000000003E-2</v>
      </c>
      <c r="H45" s="5">
        <f>SUM(G45-F45)</f>
        <v>1.1000000000000038E-3</v>
      </c>
      <c r="I45" s="5">
        <f>SUM(G45-F45)/F45</f>
        <v>1.8771331058020542E-2</v>
      </c>
      <c r="J45" s="5">
        <f>SUM(G45-D45)</f>
        <v>-4.2999999999999983E-3</v>
      </c>
      <c r="K45" s="5">
        <f>SUM(G45-D45)/D45</f>
        <v>-6.7187499999999969E-2</v>
      </c>
    </row>
    <row r="46" spans="1:11" x14ac:dyDescent="0.25">
      <c r="A46">
        <v>6.4</v>
      </c>
      <c r="B46" t="s">
        <v>202</v>
      </c>
      <c r="C46" t="s">
        <v>62</v>
      </c>
      <c r="D46" s="3">
        <v>5.9299999999999999E-2</v>
      </c>
      <c r="E46" s="3">
        <v>7.0999999999999994E-2</v>
      </c>
      <c r="F46" s="3">
        <v>5.7500000000000002E-2</v>
      </c>
      <c r="G46" s="3">
        <v>6.5299999999999997E-2</v>
      </c>
      <c r="H46" s="5">
        <f>SUM(G46-F46)</f>
        <v>7.7999999999999944E-3</v>
      </c>
      <c r="I46" s="5">
        <f>SUM(G46-F46)/F46</f>
        <v>0.13565217391304338</v>
      </c>
      <c r="J46" s="5">
        <f>SUM(G46-D46)</f>
        <v>5.9999999999999984E-3</v>
      </c>
      <c r="K46" s="5">
        <f>SUM(G46-D46)/D46</f>
        <v>0.10118043844856658</v>
      </c>
    </row>
    <row r="48" spans="1:11" x14ac:dyDescent="0.25">
      <c r="A48" s="7" t="s">
        <v>254</v>
      </c>
      <c r="B48" s="11"/>
      <c r="C48" s="11"/>
      <c r="D48" s="11"/>
      <c r="E48" s="11"/>
      <c r="F48" s="11"/>
      <c r="G48" s="11"/>
      <c r="H48" s="19"/>
      <c r="I48" s="19"/>
      <c r="J48" s="19"/>
      <c r="K48" s="19"/>
    </row>
    <row r="49" spans="1:11" x14ac:dyDescent="0.25">
      <c r="A49" s="1" t="s">
        <v>38</v>
      </c>
      <c r="B49" s="1" t="s">
        <v>226</v>
      </c>
      <c r="C49" s="1" t="s">
        <v>252</v>
      </c>
      <c r="D49" s="1">
        <v>2021</v>
      </c>
      <c r="E49" s="1">
        <v>2022</v>
      </c>
      <c r="F49" s="1">
        <v>2023</v>
      </c>
      <c r="G49" s="1">
        <v>2024</v>
      </c>
      <c r="H49" s="1" t="s">
        <v>74</v>
      </c>
      <c r="I49" s="1" t="s">
        <v>66</v>
      </c>
      <c r="J49" s="1" t="s">
        <v>75</v>
      </c>
      <c r="K49" s="1" t="s">
        <v>68</v>
      </c>
    </row>
    <row r="50" spans="1:11" x14ac:dyDescent="0.25">
      <c r="A50">
        <v>7.4</v>
      </c>
      <c r="B50" t="s">
        <v>204</v>
      </c>
      <c r="C50" t="s">
        <v>58</v>
      </c>
      <c r="D50" s="3">
        <v>7.6999999999999999E-2</v>
      </c>
      <c r="E50" s="3">
        <v>7.0999999999999994E-2</v>
      </c>
      <c r="F50" s="3">
        <v>7.9299999999999995E-2</v>
      </c>
      <c r="G50" s="3">
        <v>6.4100000000000004E-2</v>
      </c>
      <c r="H50" s="5">
        <f>SUM(G50-F50)</f>
        <v>-1.5199999999999991E-2</v>
      </c>
      <c r="I50" s="5">
        <f>SUM(G50-F50)/F50</f>
        <v>-0.19167717528373257</v>
      </c>
      <c r="J50" s="5">
        <f>SUM(G50-D50)</f>
        <v>-1.2899999999999995E-2</v>
      </c>
      <c r="K50" s="5">
        <f>SUM(G50-D50)/D50</f>
        <v>-0.16753246753246748</v>
      </c>
    </row>
    <row r="51" spans="1:11" x14ac:dyDescent="0.25">
      <c r="A51">
        <v>7.4</v>
      </c>
      <c r="B51" t="s">
        <v>204</v>
      </c>
      <c r="C51" t="s">
        <v>59</v>
      </c>
      <c r="D51" s="3">
        <v>6.4000000000000001E-2</v>
      </c>
      <c r="E51" s="3">
        <v>7.0999999999999994E-2</v>
      </c>
      <c r="F51" s="3">
        <v>6.6799999999999998E-2</v>
      </c>
      <c r="G51" s="3">
        <v>6.3600000000000004E-2</v>
      </c>
      <c r="H51" s="5">
        <f>SUM(G51-F51)</f>
        <v>-3.1999999999999945E-3</v>
      </c>
      <c r="I51" s="5">
        <f>SUM(G51-F51)/F51</f>
        <v>-4.7904191616766387E-2</v>
      </c>
      <c r="J51" s="5">
        <f>SUM(G51-D51)</f>
        <v>-3.9999999999999758E-4</v>
      </c>
      <c r="K51" s="5">
        <f>SUM(G51-D51)/D51</f>
        <v>-6.2499999999999622E-3</v>
      </c>
    </row>
    <row r="52" spans="1:11" x14ac:dyDescent="0.25">
      <c r="A52">
        <v>7.4</v>
      </c>
      <c r="B52" t="s">
        <v>204</v>
      </c>
      <c r="C52" t="s">
        <v>60</v>
      </c>
      <c r="D52" s="3">
        <v>6.0999999999999999E-2</v>
      </c>
      <c r="E52" s="3">
        <v>6.9099999999999995E-2</v>
      </c>
      <c r="F52" s="3">
        <v>6.4199999999999993E-2</v>
      </c>
      <c r="G52" s="3">
        <v>6.2100000000000002E-2</v>
      </c>
      <c r="H52" s="5">
        <f>SUM(G52-F52)</f>
        <v>-2.0999999999999908E-3</v>
      </c>
      <c r="I52" s="5">
        <f>SUM(G52-F52)/F52</f>
        <v>-3.2710280373831634E-2</v>
      </c>
      <c r="J52" s="5">
        <f>SUM(G52-D52)</f>
        <v>1.1000000000000038E-3</v>
      </c>
      <c r="K52" s="5">
        <f>SUM(G52-D52)/D52</f>
        <v>1.8032786885245962E-2</v>
      </c>
    </row>
    <row r="53" spans="1:11" x14ac:dyDescent="0.25">
      <c r="A53">
        <v>7.4</v>
      </c>
      <c r="B53" t="s">
        <v>204</v>
      </c>
      <c r="C53" t="s">
        <v>61</v>
      </c>
      <c r="D53" s="3">
        <v>6.7000000000000004E-2</v>
      </c>
      <c r="E53" s="3">
        <v>7.5999999999999998E-2</v>
      </c>
      <c r="F53" s="3">
        <v>6.7799999999999999E-2</v>
      </c>
      <c r="G53" s="3">
        <v>6.5699999999999995E-2</v>
      </c>
      <c r="H53" s="5">
        <f>SUM(G53-F53)</f>
        <v>-2.1000000000000046E-3</v>
      </c>
      <c r="I53" s="5">
        <f>SUM(G53-F53)/F53</f>
        <v>-3.0973451327433697E-2</v>
      </c>
      <c r="J53" s="5">
        <f>SUM(G53-D53)</f>
        <v>-1.3000000000000095E-3</v>
      </c>
      <c r="K53" s="5">
        <f>SUM(G53-D53)/D53</f>
        <v>-1.9402985074627007E-2</v>
      </c>
    </row>
    <row r="54" spans="1:11" x14ac:dyDescent="0.25">
      <c r="A54">
        <v>7.4</v>
      </c>
      <c r="B54" t="s">
        <v>204</v>
      </c>
      <c r="C54" t="s">
        <v>62</v>
      </c>
      <c r="D54" s="3">
        <v>6.0999999999999999E-2</v>
      </c>
      <c r="E54" s="3">
        <v>7.1999999999999995E-2</v>
      </c>
      <c r="F54" s="3">
        <v>6.7400000000000002E-2</v>
      </c>
      <c r="G54" s="3">
        <v>6.5000000000000002E-2</v>
      </c>
      <c r="H54" s="5">
        <f>SUM(G54-F54)</f>
        <v>-2.3999999999999994E-3</v>
      </c>
      <c r="I54" s="5">
        <f>SUM(G54-F54)/F54</f>
        <v>-3.5608308605341234E-2</v>
      </c>
      <c r="J54" s="5">
        <f>SUM(G54-D54)</f>
        <v>4.0000000000000036E-3</v>
      </c>
      <c r="K54" s="5">
        <f>SUM(G54-D54)/D54</f>
        <v>6.5573770491803338E-2</v>
      </c>
    </row>
    <row r="55" spans="1:11" x14ac:dyDescent="0.25">
      <c r="D55" s="3"/>
      <c r="E55" s="3"/>
      <c r="F55" s="3"/>
      <c r="G55" s="3"/>
    </row>
    <row r="56" spans="1:11" x14ac:dyDescent="0.25">
      <c r="A56" s="7" t="s">
        <v>255</v>
      </c>
      <c r="B56" s="11"/>
      <c r="C56" s="11"/>
      <c r="D56" s="11"/>
      <c r="E56" s="11"/>
      <c r="F56" s="11"/>
      <c r="G56" s="11"/>
      <c r="H56" s="19"/>
      <c r="I56" s="19"/>
      <c r="J56" s="19"/>
      <c r="K56" s="19"/>
    </row>
    <row r="57" spans="1:11" x14ac:dyDescent="0.25">
      <c r="A57" s="1" t="s">
        <v>38</v>
      </c>
      <c r="B57" s="1" t="s">
        <v>226</v>
      </c>
      <c r="C57" s="1" t="s">
        <v>252</v>
      </c>
      <c r="D57" s="1">
        <v>2021</v>
      </c>
      <c r="E57" s="1">
        <v>2022</v>
      </c>
      <c r="F57" s="1">
        <v>2023</v>
      </c>
      <c r="G57" s="1">
        <v>2024</v>
      </c>
      <c r="H57" s="1" t="s">
        <v>74</v>
      </c>
      <c r="I57" s="1" t="s">
        <v>66</v>
      </c>
      <c r="J57" s="1" t="s">
        <v>75</v>
      </c>
      <c r="K57" s="1" t="s">
        <v>68</v>
      </c>
    </row>
    <row r="58" spans="1:11" x14ac:dyDescent="0.25">
      <c r="A58">
        <v>8.4</v>
      </c>
      <c r="B58" t="s">
        <v>206</v>
      </c>
      <c r="C58" t="s">
        <v>58</v>
      </c>
      <c r="D58" s="3">
        <v>8.8000000000000005E-3</v>
      </c>
      <c r="E58" s="3">
        <v>7.0000000000000001E-3</v>
      </c>
      <c r="F58" s="3">
        <v>5.4999999999999997E-3</v>
      </c>
      <c r="G58" s="3">
        <v>5.4000000000000003E-3</v>
      </c>
      <c r="H58" s="5">
        <f>SUM(G58-F58)</f>
        <v>-9.9999999999999395E-5</v>
      </c>
      <c r="I58" s="5">
        <f>SUM(G58-F58)/F58</f>
        <v>-1.8181818181818073E-2</v>
      </c>
      <c r="J58" s="5">
        <f>SUM(G58-D58)</f>
        <v>-3.4000000000000002E-3</v>
      </c>
      <c r="K58" s="5">
        <f>SUM(G58-D58)/D58</f>
        <v>-0.38636363636363635</v>
      </c>
    </row>
    <row r="59" spans="1:11" x14ac:dyDescent="0.25">
      <c r="A59">
        <v>8.4</v>
      </c>
      <c r="B59" t="s">
        <v>206</v>
      </c>
      <c r="C59" t="s">
        <v>59</v>
      </c>
      <c r="D59" s="3">
        <v>7.3000000000000001E-3</v>
      </c>
      <c r="E59" s="3">
        <v>7.0000000000000001E-3</v>
      </c>
      <c r="F59" s="3">
        <v>6.7999999999999996E-3</v>
      </c>
      <c r="G59" s="3">
        <v>6.6E-3</v>
      </c>
      <c r="H59" s="5">
        <f>SUM(G59-F59)</f>
        <v>-1.9999999999999966E-4</v>
      </c>
      <c r="I59" s="5">
        <f>SUM(G59-F59)/F59</f>
        <v>-2.9411764705882304E-2</v>
      </c>
      <c r="J59" s="5">
        <f>SUM(G59-D59)</f>
        <v>-7.000000000000001E-4</v>
      </c>
      <c r="K59" s="5">
        <f>SUM(G59-D59)/D59</f>
        <v>-9.5890410958904118E-2</v>
      </c>
    </row>
    <row r="60" spans="1:11" x14ac:dyDescent="0.25">
      <c r="A60">
        <v>8.4</v>
      </c>
      <c r="B60" t="s">
        <v>206</v>
      </c>
      <c r="C60" t="s">
        <v>60</v>
      </c>
      <c r="D60" s="3">
        <v>6.4999999999999997E-3</v>
      </c>
      <c r="E60" s="3">
        <v>6.0000000000000001E-3</v>
      </c>
      <c r="F60" s="3">
        <v>6.1999999999999998E-3</v>
      </c>
      <c r="G60" s="3">
        <v>6.3E-3</v>
      </c>
      <c r="H60" s="5">
        <f>SUM(G60-F60)</f>
        <v>1.0000000000000026E-4</v>
      </c>
      <c r="I60" s="5">
        <f>SUM(G60-F60)/F60</f>
        <v>1.6129032258064557E-2</v>
      </c>
      <c r="J60" s="5">
        <f>SUM(G60-D60)</f>
        <v>-1.9999999999999966E-4</v>
      </c>
      <c r="K60" s="5">
        <f>SUM(G60-D60)/D60</f>
        <v>-3.0769230769230719E-2</v>
      </c>
    </row>
    <row r="61" spans="1:11" x14ac:dyDescent="0.25">
      <c r="A61">
        <v>8.4</v>
      </c>
      <c r="B61" t="s">
        <v>206</v>
      </c>
      <c r="C61" t="s">
        <v>61</v>
      </c>
      <c r="D61" s="3">
        <v>4.4000000000000003E-3</v>
      </c>
      <c r="E61" s="3">
        <v>6.1999999999999998E-3</v>
      </c>
      <c r="F61" s="3">
        <v>5.7000000000000002E-3</v>
      </c>
      <c r="G61" s="3">
        <v>5.5999999999999999E-3</v>
      </c>
      <c r="H61" s="5">
        <f>SUM(G61-F61)</f>
        <v>-1.0000000000000026E-4</v>
      </c>
      <c r="I61" s="5">
        <f>SUM(G61-F61)/F61</f>
        <v>-1.7543859649122851E-2</v>
      </c>
      <c r="J61" s="5">
        <f>SUM(G61-D61)</f>
        <v>1.1999999999999997E-3</v>
      </c>
      <c r="K61" s="5">
        <f>SUM(G61-D61)/D61</f>
        <v>0.27272727272727265</v>
      </c>
    </row>
    <row r="62" spans="1:11" x14ac:dyDescent="0.25">
      <c r="A62">
        <v>8.4</v>
      </c>
      <c r="B62" t="s">
        <v>206</v>
      </c>
      <c r="C62" t="s">
        <v>62</v>
      </c>
      <c r="D62" s="3">
        <v>3.7000000000000002E-3</v>
      </c>
      <c r="E62" s="3">
        <v>3.5999999999999999E-3</v>
      </c>
      <c r="F62" s="3">
        <v>4.1000000000000003E-3</v>
      </c>
      <c r="G62" s="3">
        <v>3.2000000000000002E-3</v>
      </c>
      <c r="H62" s="5">
        <f>SUM(G62-F62)</f>
        <v>-9.0000000000000019E-4</v>
      </c>
      <c r="I62" s="5">
        <f>SUM(G62-F62)/F62</f>
        <v>-0.21951219512195125</v>
      </c>
      <c r="J62" s="5">
        <f>SUM(G62-D62)</f>
        <v>-5.0000000000000001E-4</v>
      </c>
      <c r="K62" s="5">
        <f>SUM(G62-D62)/D62</f>
        <v>-0.13513513513513514</v>
      </c>
    </row>
    <row r="63" spans="1:11" x14ac:dyDescent="0.25">
      <c r="D63" s="3"/>
      <c r="E63" s="3"/>
      <c r="F63" s="3"/>
      <c r="G63" s="3"/>
    </row>
    <row r="64" spans="1:11" x14ac:dyDescent="0.25">
      <c r="A64" s="7" t="s">
        <v>256</v>
      </c>
      <c r="B64" s="11"/>
      <c r="C64" s="11"/>
      <c r="D64" s="11"/>
      <c r="E64" s="11"/>
      <c r="F64" s="11"/>
      <c r="G64" s="11"/>
      <c r="H64" s="19"/>
      <c r="I64" s="19"/>
      <c r="J64" s="19"/>
      <c r="K64" s="19"/>
    </row>
    <row r="65" spans="1:11" x14ac:dyDescent="0.25">
      <c r="A65" s="1" t="s">
        <v>38</v>
      </c>
      <c r="B65" s="1" t="s">
        <v>226</v>
      </c>
      <c r="C65" s="1" t="s">
        <v>252</v>
      </c>
      <c r="D65" s="1">
        <v>2021</v>
      </c>
      <c r="E65" s="1">
        <v>2022</v>
      </c>
      <c r="F65" s="1">
        <v>2023</v>
      </c>
      <c r="G65" s="1">
        <v>2024</v>
      </c>
      <c r="H65" s="1" t="s">
        <v>74</v>
      </c>
      <c r="I65" s="1" t="s">
        <v>66</v>
      </c>
      <c r="J65" s="1" t="s">
        <v>75</v>
      </c>
      <c r="K65" s="1" t="s">
        <v>68</v>
      </c>
    </row>
    <row r="66" spans="1:11" x14ac:dyDescent="0.25">
      <c r="A66">
        <v>9.4</v>
      </c>
      <c r="B66" t="s">
        <v>208</v>
      </c>
      <c r="C66" t="s">
        <v>58</v>
      </c>
      <c r="D66" s="3">
        <v>0.14299999999999999</v>
      </c>
      <c r="E66" s="3">
        <v>0.14199999999999999</v>
      </c>
      <c r="F66" s="3">
        <v>0.1144</v>
      </c>
      <c r="G66" s="3">
        <v>0.1249</v>
      </c>
      <c r="H66" s="5">
        <f>SUM(G66-F66)</f>
        <v>1.0499999999999995E-2</v>
      </c>
      <c r="I66" s="5">
        <f>SUM(G66-F66)/F66</f>
        <v>9.1783216783216742E-2</v>
      </c>
      <c r="J66" s="5">
        <f>SUM(G66-D66)</f>
        <v>-1.8099999999999991E-2</v>
      </c>
      <c r="K66" s="5">
        <f>SUM(G66-D66)/D66</f>
        <v>-0.12657342657342652</v>
      </c>
    </row>
    <row r="67" spans="1:11" x14ac:dyDescent="0.25">
      <c r="A67">
        <v>9.4</v>
      </c>
      <c r="B67" t="s">
        <v>208</v>
      </c>
      <c r="C67" t="s">
        <v>59</v>
      </c>
      <c r="D67" s="3">
        <v>0.16800000000000001</v>
      </c>
      <c r="E67" s="3">
        <v>0.1653</v>
      </c>
      <c r="F67" s="3">
        <v>0.1515</v>
      </c>
      <c r="G67" s="3">
        <v>0.14249999999999999</v>
      </c>
      <c r="H67" s="5">
        <f>SUM(G67-F67)</f>
        <v>-9.000000000000008E-3</v>
      </c>
      <c r="I67" s="5">
        <f>SUM(G67-F67)/F67</f>
        <v>-5.9405940594059459E-2</v>
      </c>
      <c r="J67" s="5">
        <f>SUM(G67-D67)</f>
        <v>-2.5500000000000023E-2</v>
      </c>
      <c r="K67" s="5">
        <f>SUM(G67-D67)/D67</f>
        <v>-0.15178571428571441</v>
      </c>
    </row>
    <row r="68" spans="1:11" x14ac:dyDescent="0.25">
      <c r="A68">
        <v>9.4</v>
      </c>
      <c r="B68" t="s">
        <v>208</v>
      </c>
      <c r="C68" t="s">
        <v>60</v>
      </c>
      <c r="D68" s="3">
        <v>0.16800000000000001</v>
      </c>
      <c r="E68" s="3">
        <v>0.15709999999999999</v>
      </c>
      <c r="F68" s="3">
        <v>0.15479999999999999</v>
      </c>
      <c r="G68" s="3">
        <v>0.1419</v>
      </c>
      <c r="H68" s="5">
        <f>SUM(G68-F68)</f>
        <v>-1.2899999999999995E-2</v>
      </c>
      <c r="I68" s="5">
        <f>SUM(G68-F68)/F68</f>
        <v>-8.3333333333333301E-2</v>
      </c>
      <c r="J68" s="5">
        <f>SUM(G68-D68)</f>
        <v>-2.6100000000000012E-2</v>
      </c>
      <c r="K68" s="5">
        <f>SUM(G68-D68)/D68</f>
        <v>-0.15535714285714292</v>
      </c>
    </row>
    <row r="69" spans="1:11" x14ac:dyDescent="0.25">
      <c r="A69">
        <v>9.4</v>
      </c>
      <c r="B69" t="s">
        <v>208</v>
      </c>
      <c r="C69" t="s">
        <v>61</v>
      </c>
      <c r="D69" s="3">
        <v>0.18</v>
      </c>
      <c r="E69" s="3">
        <v>0.16500000000000001</v>
      </c>
      <c r="F69" s="3">
        <v>0.17069999999999999</v>
      </c>
      <c r="G69" s="3">
        <v>0.16539999999999999</v>
      </c>
      <c r="H69" s="5">
        <f>SUM(G69-F69)</f>
        <v>-5.2999999999999992E-3</v>
      </c>
      <c r="I69" s="5">
        <f>SUM(G69-F69)/F69</f>
        <v>-3.1048623315758639E-2</v>
      </c>
      <c r="J69" s="5">
        <f>SUM(G69-D69)</f>
        <v>-1.4600000000000002E-2</v>
      </c>
      <c r="K69" s="5">
        <f>SUM(G69-D69)/D69</f>
        <v>-8.111111111111112E-2</v>
      </c>
    </row>
    <row r="70" spans="1:11" x14ac:dyDescent="0.25">
      <c r="A70">
        <v>9.4</v>
      </c>
      <c r="B70" t="s">
        <v>208</v>
      </c>
      <c r="C70" t="s">
        <v>62</v>
      </c>
      <c r="D70" s="3">
        <v>0.1759</v>
      </c>
      <c r="E70" s="3">
        <v>0.16</v>
      </c>
      <c r="F70" s="3">
        <v>0.1234</v>
      </c>
      <c r="G70" s="3">
        <v>0.1459</v>
      </c>
      <c r="H70" s="5">
        <f>SUM(G70-F70)</f>
        <v>2.2500000000000006E-2</v>
      </c>
      <c r="I70" s="5">
        <f>SUM(G70-F70)/F70</f>
        <v>0.18233387358184772</v>
      </c>
      <c r="J70" s="5">
        <f>SUM(G70-D70)</f>
        <v>-0.03</v>
      </c>
      <c r="K70" s="5">
        <f>SUM(G70-D70)/D70</f>
        <v>-0.17055144968732233</v>
      </c>
    </row>
    <row r="71" spans="1:11" x14ac:dyDescent="0.25">
      <c r="D71" s="3"/>
      <c r="E71" s="3"/>
      <c r="F71" s="3"/>
      <c r="G71" s="3"/>
    </row>
    <row r="72" spans="1:11" ht="18.75" x14ac:dyDescent="0.3">
      <c r="A72" s="46" t="s">
        <v>209</v>
      </c>
      <c r="D72" s="3"/>
      <c r="E72" s="3"/>
      <c r="F72" s="3"/>
      <c r="G72" s="3"/>
    </row>
    <row r="73" spans="1:11" x14ac:dyDescent="0.25">
      <c r="A73" s="49"/>
    </row>
    <row r="74" spans="1:11" x14ac:dyDescent="0.25">
      <c r="A74" s="7" t="s">
        <v>210</v>
      </c>
      <c r="B74" s="19"/>
      <c r="C74" s="19"/>
      <c r="D74" s="19"/>
      <c r="E74" s="7"/>
      <c r="F74" s="7"/>
      <c r="G74" s="7"/>
      <c r="H74" s="19"/>
      <c r="I74" s="19"/>
      <c r="J74" s="19"/>
      <c r="K74" s="19"/>
    </row>
    <row r="75" spans="1:11" x14ac:dyDescent="0.25">
      <c r="A75" s="1" t="s">
        <v>38</v>
      </c>
      <c r="B75" s="1" t="s">
        <v>192</v>
      </c>
      <c r="C75" s="1" t="s">
        <v>193</v>
      </c>
      <c r="D75" s="1">
        <v>2021</v>
      </c>
      <c r="E75" s="1">
        <v>2022</v>
      </c>
      <c r="F75" s="1">
        <v>2023</v>
      </c>
      <c r="G75" s="1">
        <v>2024</v>
      </c>
      <c r="H75" s="1" t="s">
        <v>65</v>
      </c>
      <c r="I75" s="1" t="s">
        <v>66</v>
      </c>
      <c r="J75" s="1" t="s">
        <v>67</v>
      </c>
      <c r="K75" s="1" t="s">
        <v>68</v>
      </c>
    </row>
    <row r="76" spans="1:11" x14ac:dyDescent="0.25">
      <c r="A76">
        <v>10.4</v>
      </c>
      <c r="B76" t="s">
        <v>249</v>
      </c>
      <c r="C76" t="s">
        <v>58</v>
      </c>
      <c r="D76">
        <v>3</v>
      </c>
      <c r="E76">
        <v>3</v>
      </c>
      <c r="F76">
        <v>3</v>
      </c>
      <c r="G76">
        <v>3</v>
      </c>
      <c r="H76">
        <f>SUM(G76-F76)</f>
        <v>0</v>
      </c>
      <c r="I76" s="5">
        <f>SUM(G76-F76)/F76</f>
        <v>0</v>
      </c>
      <c r="J76">
        <f>SUM(G76-D76)</f>
        <v>0</v>
      </c>
      <c r="K76" s="5">
        <f>SUM(G76-D76)/D76</f>
        <v>0</v>
      </c>
    </row>
    <row r="77" spans="1:11" x14ac:dyDescent="0.25">
      <c r="A77">
        <v>10.4</v>
      </c>
      <c r="B77" t="s">
        <v>249</v>
      </c>
      <c r="C77" t="s">
        <v>59</v>
      </c>
      <c r="D77">
        <v>4</v>
      </c>
      <c r="E77">
        <v>4</v>
      </c>
      <c r="F77">
        <v>4</v>
      </c>
      <c r="G77">
        <v>4</v>
      </c>
      <c r="H77">
        <f>SUM(G77-F77)</f>
        <v>0</v>
      </c>
      <c r="I77" s="5">
        <f>SUM(G77-F77)/F77</f>
        <v>0</v>
      </c>
      <c r="J77">
        <f>SUM(G77-D77)</f>
        <v>0</v>
      </c>
      <c r="K77" s="5">
        <f>SUM(G77-D77)/D77</f>
        <v>0</v>
      </c>
    </row>
    <row r="78" spans="1:11" x14ac:dyDescent="0.25">
      <c r="A78">
        <v>10.4</v>
      </c>
      <c r="B78" t="s">
        <v>249</v>
      </c>
      <c r="C78" t="s">
        <v>60</v>
      </c>
      <c r="D78">
        <v>4</v>
      </c>
      <c r="E78">
        <v>4</v>
      </c>
      <c r="F78">
        <v>4</v>
      </c>
      <c r="G78">
        <v>4</v>
      </c>
      <c r="H78">
        <f>SUM(G78-F78)</f>
        <v>0</v>
      </c>
      <c r="I78" s="5">
        <f>SUM(G78-F78)/F78</f>
        <v>0</v>
      </c>
      <c r="J78">
        <f>SUM(G78-D78)</f>
        <v>0</v>
      </c>
      <c r="K78" s="5">
        <f>SUM(G78-D78)/D78</f>
        <v>0</v>
      </c>
    </row>
    <row r="79" spans="1:11" x14ac:dyDescent="0.25">
      <c r="A79">
        <v>10.4</v>
      </c>
      <c r="B79" t="s">
        <v>249</v>
      </c>
      <c r="C79" t="s">
        <v>61</v>
      </c>
      <c r="D79">
        <v>4</v>
      </c>
      <c r="E79">
        <v>4</v>
      </c>
      <c r="F79">
        <v>4</v>
      </c>
      <c r="G79">
        <v>4</v>
      </c>
      <c r="H79">
        <f>SUM(G79-F79)</f>
        <v>0</v>
      </c>
      <c r="I79" s="5">
        <f>SUM(G79-F79)/F79</f>
        <v>0</v>
      </c>
      <c r="J79">
        <f>SUM(G79-D79)</f>
        <v>0</v>
      </c>
      <c r="K79" s="5">
        <f>SUM(G79-D79)/D79</f>
        <v>0</v>
      </c>
    </row>
    <row r="80" spans="1:11" x14ac:dyDescent="0.25">
      <c r="A80">
        <v>10.4</v>
      </c>
      <c r="B80" t="s">
        <v>249</v>
      </c>
      <c r="C80" t="s">
        <v>62</v>
      </c>
      <c r="D80">
        <v>3</v>
      </c>
      <c r="E80">
        <v>3</v>
      </c>
      <c r="F80">
        <v>3</v>
      </c>
      <c r="G80">
        <v>3</v>
      </c>
      <c r="H80">
        <f>SUM(G80-F80)</f>
        <v>0</v>
      </c>
      <c r="I80" s="5">
        <f>SUM(G80-F80)/F80</f>
        <v>0</v>
      </c>
      <c r="J80">
        <f>SUM(G80-D80)</f>
        <v>0</v>
      </c>
      <c r="K80" s="5">
        <f>SUM(G80-D80)/D80</f>
        <v>0</v>
      </c>
    </row>
    <row r="81" spans="1:11" x14ac:dyDescent="0.25">
      <c r="D81" s="3"/>
      <c r="E81" s="3"/>
      <c r="F81" s="3"/>
      <c r="G81" s="3"/>
    </row>
    <row r="82" spans="1:11" x14ac:dyDescent="0.25">
      <c r="A82" s="7" t="s">
        <v>257</v>
      </c>
      <c r="B82" s="19"/>
      <c r="C82" s="19"/>
      <c r="D82" s="19"/>
      <c r="E82" s="7"/>
      <c r="F82" s="7"/>
      <c r="G82" s="7"/>
      <c r="H82" s="19"/>
      <c r="I82" s="19"/>
      <c r="J82" s="19"/>
      <c r="K82" s="19"/>
    </row>
    <row r="83" spans="1:11" x14ac:dyDescent="0.25">
      <c r="A83" s="1" t="s">
        <v>38</v>
      </c>
      <c r="B83" s="1" t="s">
        <v>192</v>
      </c>
      <c r="C83" s="1" t="s">
        <v>193</v>
      </c>
      <c r="D83" s="1">
        <v>2021</v>
      </c>
      <c r="E83" s="1">
        <v>2022</v>
      </c>
      <c r="F83" s="1">
        <v>2023</v>
      </c>
      <c r="G83" s="1">
        <v>2024</v>
      </c>
      <c r="H83" s="1" t="s">
        <v>184</v>
      </c>
      <c r="I83" s="1" t="s">
        <v>66</v>
      </c>
      <c r="J83" s="1" t="s">
        <v>185</v>
      </c>
      <c r="K83" s="1" t="s">
        <v>68</v>
      </c>
    </row>
    <row r="84" spans="1:11" x14ac:dyDescent="0.25">
      <c r="A84">
        <v>11.4</v>
      </c>
      <c r="B84" t="s">
        <v>249</v>
      </c>
      <c r="C84" t="s">
        <v>58</v>
      </c>
      <c r="D84" s="2">
        <v>8867.27</v>
      </c>
      <c r="E84" s="2">
        <v>9177.51</v>
      </c>
      <c r="F84" s="2">
        <v>7478.98</v>
      </c>
      <c r="G84" s="2">
        <v>7890.33</v>
      </c>
      <c r="H84" s="23">
        <f>SUM(G84-F84)</f>
        <v>411.35000000000036</v>
      </c>
      <c r="I84" s="12">
        <f>SUM(G84-F84)/F84</f>
        <v>5.5000815619242249E-2</v>
      </c>
      <c r="J84" s="23">
        <f>SUM(G84-D84)</f>
        <v>-976.94000000000051</v>
      </c>
      <c r="K84" s="12">
        <f>SUM(G84-D84)/D84</f>
        <v>-0.11017370622525315</v>
      </c>
    </row>
    <row r="85" spans="1:11" x14ac:dyDescent="0.25">
      <c r="A85">
        <v>11.4</v>
      </c>
      <c r="B85" t="s">
        <v>249</v>
      </c>
      <c r="C85" t="s">
        <v>59</v>
      </c>
      <c r="D85" s="2">
        <v>14515.46</v>
      </c>
      <c r="E85" s="2">
        <v>14729.79</v>
      </c>
      <c r="F85" s="2">
        <v>14988.54</v>
      </c>
      <c r="G85" s="2">
        <v>14670.7</v>
      </c>
      <c r="H85" s="23">
        <f>SUM(G85-F85)</f>
        <v>-317.84000000000015</v>
      </c>
      <c r="I85" s="12">
        <f>SUM(G85-F85)/F85</f>
        <v>-2.1205534361585593E-2</v>
      </c>
      <c r="J85" s="23">
        <f>SUM(G85-D85)</f>
        <v>155.2400000000016</v>
      </c>
      <c r="K85" s="12">
        <f>SUM(G85-D85)/D85</f>
        <v>1.0694804022745514E-2</v>
      </c>
    </row>
    <row r="86" spans="1:11" x14ac:dyDescent="0.25">
      <c r="A86">
        <v>11.4</v>
      </c>
      <c r="B86" t="s">
        <v>249</v>
      </c>
      <c r="C86" t="s">
        <v>60</v>
      </c>
      <c r="D86" s="2">
        <v>15192.4</v>
      </c>
      <c r="E86" s="2">
        <v>16162.78</v>
      </c>
      <c r="F86" s="2">
        <v>17474.86</v>
      </c>
      <c r="G86" s="2">
        <v>17766.009999999998</v>
      </c>
      <c r="H86" s="23">
        <f>SUM(G86-F86)</f>
        <v>291.14999999999782</v>
      </c>
      <c r="I86" s="12">
        <f>SUM(G86-F86)/F86</f>
        <v>1.6661077685314662E-2</v>
      </c>
      <c r="J86" s="23">
        <f>SUM(G86-D86)</f>
        <v>2573.6099999999988</v>
      </c>
      <c r="K86" s="12">
        <f>SUM(G86-D86)/D86</f>
        <v>0.16940114794239217</v>
      </c>
    </row>
    <row r="87" spans="1:11" x14ac:dyDescent="0.25">
      <c r="A87">
        <v>11.4</v>
      </c>
      <c r="B87" t="s">
        <v>249</v>
      </c>
      <c r="C87" t="s">
        <v>61</v>
      </c>
      <c r="D87" s="2">
        <v>13421.51</v>
      </c>
      <c r="E87" s="2">
        <v>13792.27</v>
      </c>
      <c r="F87" s="2">
        <v>14976.47</v>
      </c>
      <c r="G87" s="2">
        <v>14915.74</v>
      </c>
      <c r="H87" s="23">
        <f>SUM(G87-F87)</f>
        <v>-60.729999999999563</v>
      </c>
      <c r="I87" s="12">
        <f>SUM(G87-F87)/F87</f>
        <v>-4.0550276533789049E-3</v>
      </c>
      <c r="J87" s="23">
        <f>SUM(G87-D87)</f>
        <v>1494.2299999999996</v>
      </c>
      <c r="K87" s="12">
        <f>SUM(G87-D87)/D87</f>
        <v>0.11133099032821192</v>
      </c>
    </row>
    <row r="88" spans="1:11" x14ac:dyDescent="0.25">
      <c r="A88">
        <v>11.4</v>
      </c>
      <c r="B88" t="s">
        <v>249</v>
      </c>
      <c r="C88" t="s">
        <v>62</v>
      </c>
      <c r="D88" s="10">
        <v>8933.4699999999993</v>
      </c>
      <c r="E88" s="10">
        <v>9548</v>
      </c>
      <c r="F88" s="2">
        <v>6428.83</v>
      </c>
      <c r="G88" s="2">
        <v>8357.14</v>
      </c>
      <c r="H88" s="23">
        <f>SUM(G88-F88)</f>
        <v>1928.3099999999995</v>
      </c>
      <c r="I88" s="12">
        <f>SUM(G88-F88)/F88</f>
        <v>0.29994726878763311</v>
      </c>
      <c r="J88" s="23">
        <f>SUM(G88-D88)</f>
        <v>-576.32999999999993</v>
      </c>
      <c r="K88" s="12">
        <f>SUM(G88-D88)/D88</f>
        <v>-6.451356527754612E-2</v>
      </c>
    </row>
  </sheetData>
  <conditionalFormatting sqref="H8:K12">
    <cfRule type="cellIs" dxfId="97" priority="19" operator="lessThan">
      <formula>0</formula>
    </cfRule>
    <cfRule type="cellIs" dxfId="96" priority="20" operator="greaterThan">
      <formula>0</formula>
    </cfRule>
  </conditionalFormatting>
  <conditionalFormatting sqref="H16:K20">
    <cfRule type="cellIs" dxfId="95" priority="17" operator="lessThan">
      <formula>0</formula>
    </cfRule>
    <cfRule type="cellIs" dxfId="94" priority="18" operator="greaterThan">
      <formula>0</formula>
    </cfRule>
  </conditionalFormatting>
  <conditionalFormatting sqref="H26:K30">
    <cfRule type="cellIs" dxfId="93" priority="15" operator="lessThan">
      <formula>0</formula>
    </cfRule>
    <cfRule type="cellIs" dxfId="92" priority="16" operator="greaterThan">
      <formula>0</formula>
    </cfRule>
  </conditionalFormatting>
  <conditionalFormatting sqref="H34:K38">
    <cfRule type="cellIs" dxfId="91" priority="13" operator="lessThan">
      <formula>0</formula>
    </cfRule>
    <cfRule type="cellIs" dxfId="90" priority="14" operator="greaterThan">
      <formula>0</formula>
    </cfRule>
  </conditionalFormatting>
  <conditionalFormatting sqref="H42:K46">
    <cfRule type="cellIs" dxfId="89" priority="11" operator="lessThan">
      <formula>0</formula>
    </cfRule>
    <cfRule type="cellIs" dxfId="88" priority="12" operator="greaterThan">
      <formula>0</formula>
    </cfRule>
  </conditionalFormatting>
  <conditionalFormatting sqref="H50:K54">
    <cfRule type="cellIs" dxfId="87" priority="9" operator="lessThan">
      <formula>0</formula>
    </cfRule>
    <cfRule type="cellIs" dxfId="86" priority="10" operator="greaterThan">
      <formula>0</formula>
    </cfRule>
  </conditionalFormatting>
  <conditionalFormatting sqref="H58:K62">
    <cfRule type="cellIs" dxfId="85" priority="7" operator="lessThan">
      <formula>0</formula>
    </cfRule>
    <cfRule type="cellIs" dxfId="84" priority="8" operator="greaterThan">
      <formula>0</formula>
    </cfRule>
  </conditionalFormatting>
  <conditionalFormatting sqref="H66:K70">
    <cfRule type="cellIs" dxfId="83" priority="5" operator="lessThan">
      <formula>0</formula>
    </cfRule>
    <cfRule type="cellIs" dxfId="82" priority="6" operator="greaterThan">
      <formula>0</formula>
    </cfRule>
  </conditionalFormatting>
  <conditionalFormatting sqref="H76:K80">
    <cfRule type="cellIs" dxfId="81" priority="3" operator="lessThan">
      <formula>0</formula>
    </cfRule>
    <cfRule type="cellIs" dxfId="80" priority="4" operator="greaterThan">
      <formula>0</formula>
    </cfRule>
  </conditionalFormatting>
  <conditionalFormatting sqref="H84:K88">
    <cfRule type="cellIs" dxfId="79" priority="1" operator="lessThan">
      <formula>0</formula>
    </cfRule>
    <cfRule type="cellIs" dxfId="78" priority="2" operator="greaterThan">
      <formula>0</formula>
    </cfRule>
  </conditionalFormatting>
  <hyperlinks>
    <hyperlink ref="A2" r:id="rId1" xr:uid="{B0090E0B-6BCE-40B6-B6A3-10F63D899CB7}"/>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34DAF1-C297-4CF5-A66B-0C65E21233F3}">
  <dimension ref="A1:K88"/>
  <sheetViews>
    <sheetView topLeftCell="A39" zoomScale="70" zoomScaleNormal="70" workbookViewId="0">
      <selection activeCell="A2" sqref="A2"/>
    </sheetView>
  </sheetViews>
  <sheetFormatPr defaultRowHeight="15" x14ac:dyDescent="0.25"/>
  <cols>
    <col min="2" max="2" width="12.28515625" bestFit="1" customWidth="1"/>
    <col min="3" max="3" width="23.7109375" bestFit="1" customWidth="1"/>
    <col min="4" max="6" width="13.7109375" bestFit="1" customWidth="1"/>
    <col min="7" max="7" width="13.85546875" customWidth="1"/>
    <col min="8" max="8" width="21.28515625" customWidth="1"/>
    <col min="9" max="9" width="20.140625" customWidth="1"/>
    <col min="10" max="10" width="21.42578125" customWidth="1"/>
    <col min="11" max="11" width="20.7109375" customWidth="1"/>
  </cols>
  <sheetData>
    <row r="1" spans="1:11" ht="21" x14ac:dyDescent="0.35">
      <c r="A1" s="87" t="s">
        <v>258</v>
      </c>
      <c r="B1" s="86"/>
      <c r="C1" s="86"/>
      <c r="D1" s="86"/>
      <c r="E1" s="86"/>
      <c r="F1" s="86"/>
      <c r="G1" s="86"/>
      <c r="H1" s="86"/>
      <c r="I1" s="86"/>
      <c r="J1" s="86"/>
      <c r="K1" s="86"/>
    </row>
    <row r="2" spans="1:11" x14ac:dyDescent="0.25">
      <c r="A2" s="15" t="s">
        <v>259</v>
      </c>
    </row>
    <row r="4" spans="1:11" ht="18.75" x14ac:dyDescent="0.3">
      <c r="A4" s="46" t="s">
        <v>180</v>
      </c>
    </row>
    <row r="6" spans="1:11" x14ac:dyDescent="0.25">
      <c r="A6" s="7" t="s">
        <v>260</v>
      </c>
      <c r="B6" s="19"/>
      <c r="C6" s="19"/>
      <c r="D6" s="19"/>
      <c r="E6" s="19"/>
      <c r="F6" s="19"/>
      <c r="G6" s="19"/>
      <c r="H6" s="19"/>
      <c r="I6" s="19"/>
      <c r="J6" s="19"/>
      <c r="K6" s="19"/>
    </row>
    <row r="7" spans="1:11" x14ac:dyDescent="0.25">
      <c r="A7" s="1" t="s">
        <v>38</v>
      </c>
      <c r="B7" s="1" t="s">
        <v>182</v>
      </c>
      <c r="C7" s="1" t="s">
        <v>261</v>
      </c>
      <c r="D7" s="1">
        <v>2021</v>
      </c>
      <c r="E7" s="1">
        <v>2022</v>
      </c>
      <c r="F7" s="1">
        <v>2023</v>
      </c>
      <c r="G7" s="1">
        <v>2024</v>
      </c>
      <c r="H7" s="1" t="s">
        <v>184</v>
      </c>
      <c r="I7" s="1" t="s">
        <v>66</v>
      </c>
      <c r="J7" s="1" t="s">
        <v>185</v>
      </c>
      <c r="K7" s="1" t="s">
        <v>68</v>
      </c>
    </row>
    <row r="8" spans="1:11" x14ac:dyDescent="0.25">
      <c r="A8">
        <v>2.2000000000000002</v>
      </c>
      <c r="B8" t="s">
        <v>188</v>
      </c>
      <c r="C8" t="s">
        <v>116</v>
      </c>
      <c r="D8" s="2">
        <v>672.12</v>
      </c>
      <c r="E8" s="2">
        <v>748.27</v>
      </c>
      <c r="F8" s="2">
        <v>810.14</v>
      </c>
      <c r="G8">
        <v>844.56</v>
      </c>
      <c r="H8" s="23">
        <f>SUM(G8-F8)</f>
        <v>34.419999999999959</v>
      </c>
      <c r="I8" s="12">
        <f>SUM(G8-F8)/F8</f>
        <v>4.248648381761172E-2</v>
      </c>
      <c r="J8" s="23">
        <f>SUM(G8-D8)</f>
        <v>172.43999999999994</v>
      </c>
      <c r="K8" s="12">
        <f>SUM(G8-D8)/D8</f>
        <v>0.25656132833422596</v>
      </c>
    </row>
    <row r="9" spans="1:11" x14ac:dyDescent="0.25">
      <c r="A9">
        <v>2.2000000000000002</v>
      </c>
      <c r="B9" t="s">
        <v>188</v>
      </c>
      <c r="C9" t="s">
        <v>117</v>
      </c>
      <c r="D9" s="2">
        <v>515.99</v>
      </c>
      <c r="E9" s="2">
        <v>550.6</v>
      </c>
      <c r="F9" s="2">
        <v>613.47</v>
      </c>
      <c r="G9">
        <v>634.02</v>
      </c>
      <c r="H9" s="23">
        <f>SUM(G9-F9)</f>
        <v>20.549999999999955</v>
      </c>
      <c r="I9" s="12">
        <f>SUM(G9-F9)/F9</f>
        <v>3.3497970560907551E-2</v>
      </c>
      <c r="J9" s="23">
        <f>SUM(G9-D9)</f>
        <v>118.02999999999997</v>
      </c>
      <c r="K9" s="12">
        <f>SUM(G9-D9)/D9</f>
        <v>0.22874474311517659</v>
      </c>
    </row>
    <row r="10" spans="1:11" x14ac:dyDescent="0.25">
      <c r="A10">
        <v>2.2000000000000002</v>
      </c>
      <c r="B10" t="s">
        <v>188</v>
      </c>
      <c r="C10" t="s">
        <v>118</v>
      </c>
      <c r="D10" s="2">
        <v>613.35</v>
      </c>
      <c r="E10" s="2">
        <v>669.6</v>
      </c>
      <c r="F10" s="2">
        <v>528.19000000000005</v>
      </c>
      <c r="G10">
        <v>508.13</v>
      </c>
      <c r="H10" s="23">
        <f>SUM(G10-F10)</f>
        <v>-20.060000000000059</v>
      </c>
      <c r="I10" s="12">
        <f>SUM(G10-F10)/F10</f>
        <v>-3.797875764402972E-2</v>
      </c>
      <c r="J10" s="23">
        <f>SUM(G10-D10)</f>
        <v>-105.22000000000003</v>
      </c>
      <c r="K10" s="12">
        <f>SUM(G10-D10)/D10</f>
        <v>-0.17154968614983293</v>
      </c>
    </row>
    <row r="12" spans="1:11" x14ac:dyDescent="0.25">
      <c r="A12" s="7" t="s">
        <v>262</v>
      </c>
      <c r="B12" s="51"/>
      <c r="C12" s="7"/>
      <c r="D12" s="17"/>
      <c r="E12" s="17"/>
      <c r="F12" s="17"/>
      <c r="G12" s="17"/>
      <c r="H12" s="19"/>
      <c r="I12" s="19"/>
      <c r="J12" s="19"/>
      <c r="K12" s="19"/>
    </row>
    <row r="13" spans="1:11" x14ac:dyDescent="0.25">
      <c r="A13" s="1" t="s">
        <v>38</v>
      </c>
      <c r="B13" s="1" t="s">
        <v>192</v>
      </c>
      <c r="C13" s="1" t="s">
        <v>193</v>
      </c>
      <c r="D13" s="1">
        <v>2021</v>
      </c>
      <c r="E13" s="1">
        <v>2022</v>
      </c>
      <c r="F13" s="1">
        <v>2023</v>
      </c>
      <c r="G13" s="1">
        <v>2024</v>
      </c>
      <c r="H13" s="1" t="s">
        <v>74</v>
      </c>
      <c r="I13" s="1" t="s">
        <v>66</v>
      </c>
      <c r="J13" s="1" t="s">
        <v>75</v>
      </c>
      <c r="K13" s="1" t="s">
        <v>68</v>
      </c>
    </row>
    <row r="14" spans="1:11" x14ac:dyDescent="0.25">
      <c r="A14">
        <v>14.5</v>
      </c>
      <c r="B14" t="s">
        <v>261</v>
      </c>
      <c r="C14" t="s">
        <v>116</v>
      </c>
      <c r="D14" s="3">
        <v>1.042</v>
      </c>
      <c r="E14" s="3">
        <v>1.0291999999999999</v>
      </c>
      <c r="F14" s="3">
        <v>1.0469999999999999</v>
      </c>
      <c r="G14" s="5">
        <v>1.0394000000000001</v>
      </c>
      <c r="H14" s="5">
        <f>SUM(G14-F14)</f>
        <v>-7.5999999999998291E-3</v>
      </c>
      <c r="I14" s="5">
        <f>SUM(G14-F14)/F14</f>
        <v>-7.258834765997927E-3</v>
      </c>
      <c r="J14" s="5">
        <f>SUM(G14-D14)</f>
        <v>-2.5999999999999357E-3</v>
      </c>
      <c r="K14" s="5">
        <f>SUM(G14-D14)/D14</f>
        <v>-2.4952015355085753E-3</v>
      </c>
    </row>
    <row r="15" spans="1:11" x14ac:dyDescent="0.25">
      <c r="A15">
        <v>14.5</v>
      </c>
      <c r="B15" t="s">
        <v>261</v>
      </c>
      <c r="C15" t="s">
        <v>117</v>
      </c>
      <c r="D15" s="3">
        <v>1.1020000000000001</v>
      </c>
      <c r="E15" s="3">
        <v>1.101</v>
      </c>
      <c r="F15" s="3">
        <v>1.0947</v>
      </c>
      <c r="G15" s="5">
        <v>1.1186</v>
      </c>
      <c r="H15" s="5">
        <f>SUM(G15-F15)</f>
        <v>2.3900000000000032E-2</v>
      </c>
      <c r="I15" s="5">
        <f>SUM(G15-F15)/F15</f>
        <v>2.1832465515666422E-2</v>
      </c>
      <c r="J15" s="5">
        <f>SUM(G15-D15)</f>
        <v>1.6599999999999948E-2</v>
      </c>
      <c r="K15" s="5">
        <f>SUM(G15-D15)/D15</f>
        <v>1.5063520871143328E-2</v>
      </c>
    </row>
    <row r="16" spans="1:11" x14ac:dyDescent="0.25">
      <c r="A16">
        <v>14.5</v>
      </c>
      <c r="B16" t="s">
        <v>261</v>
      </c>
      <c r="C16" t="s">
        <v>118</v>
      </c>
      <c r="D16" s="3">
        <v>0.9</v>
      </c>
      <c r="E16" s="3">
        <v>1.1962999999999999</v>
      </c>
      <c r="F16" s="3">
        <v>1.1395999999999999</v>
      </c>
      <c r="G16" s="5">
        <v>1.2186999999999999</v>
      </c>
      <c r="H16" s="5">
        <f>SUM(G16-F16)</f>
        <v>7.9099999999999948E-2</v>
      </c>
      <c r="I16" s="5">
        <f>SUM(G16-F16)/F16</f>
        <v>6.9410319410319374E-2</v>
      </c>
      <c r="J16" s="5">
        <f>SUM(G16-D16)</f>
        <v>0.31869999999999987</v>
      </c>
      <c r="K16" s="5">
        <f>SUM(G16-D16)/D16</f>
        <v>0.35411111111111099</v>
      </c>
    </row>
    <row r="17" spans="1:11" x14ac:dyDescent="0.25">
      <c r="D17" s="3"/>
      <c r="E17" s="3"/>
      <c r="F17" s="3"/>
      <c r="G17" s="3"/>
    </row>
    <row r="18" spans="1:11" ht="18.75" x14ac:dyDescent="0.3">
      <c r="A18" s="46" t="s">
        <v>195</v>
      </c>
      <c r="D18" s="3"/>
      <c r="E18" s="3"/>
      <c r="F18" s="3"/>
      <c r="G18" s="3"/>
    </row>
    <row r="19" spans="1:11" x14ac:dyDescent="0.25">
      <c r="D19" s="3"/>
      <c r="E19" s="3"/>
      <c r="F19" s="3"/>
      <c r="G19" s="3"/>
    </row>
    <row r="20" spans="1:11" x14ac:dyDescent="0.25">
      <c r="A20" s="7" t="s">
        <v>263</v>
      </c>
      <c r="B20" s="11"/>
      <c r="C20" s="11"/>
      <c r="D20" s="11"/>
      <c r="E20" s="11"/>
      <c r="F20" s="11"/>
      <c r="G20" s="11"/>
      <c r="H20" s="19"/>
      <c r="I20" s="19"/>
      <c r="J20" s="19"/>
      <c r="K20" s="19"/>
    </row>
    <row r="21" spans="1:11" x14ac:dyDescent="0.25">
      <c r="A21" s="1" t="s">
        <v>38</v>
      </c>
      <c r="B21" s="1" t="s">
        <v>226</v>
      </c>
      <c r="C21" s="1" t="s">
        <v>261</v>
      </c>
      <c r="D21" s="1">
        <v>2021</v>
      </c>
      <c r="E21" s="1">
        <v>2022</v>
      </c>
      <c r="F21" s="1">
        <v>2023</v>
      </c>
      <c r="G21" s="1">
        <v>2024</v>
      </c>
      <c r="H21" s="1" t="s">
        <v>74</v>
      </c>
      <c r="I21" s="1" t="s">
        <v>66</v>
      </c>
      <c r="J21" s="1" t="s">
        <v>75</v>
      </c>
      <c r="K21" s="1" t="s">
        <v>68</v>
      </c>
    </row>
    <row r="22" spans="1:11" x14ac:dyDescent="0.25">
      <c r="A22">
        <v>4.5</v>
      </c>
      <c r="B22" t="s">
        <v>198</v>
      </c>
      <c r="C22" t="s">
        <v>116</v>
      </c>
      <c r="D22" s="3">
        <v>0.36899999999999999</v>
      </c>
      <c r="E22" s="3">
        <v>0.37230000000000002</v>
      </c>
      <c r="F22" s="3">
        <v>0.35320000000000001</v>
      </c>
      <c r="G22" s="3">
        <v>0.37230000000000002</v>
      </c>
      <c r="H22" s="5">
        <f>SUM(G22-F22)</f>
        <v>1.9100000000000006E-2</v>
      </c>
      <c r="I22" s="5">
        <f>SUM(G22-F22)/F22</f>
        <v>5.4077010192525497E-2</v>
      </c>
      <c r="J22" s="5">
        <f>SUM(G22-D22)</f>
        <v>3.3000000000000251E-3</v>
      </c>
      <c r="K22" s="5">
        <f>SUM(G22-D22)/D22</f>
        <v>8.943089430894377E-3</v>
      </c>
    </row>
    <row r="23" spans="1:11" x14ac:dyDescent="0.25">
      <c r="A23">
        <v>4.5</v>
      </c>
      <c r="B23" t="s">
        <v>198</v>
      </c>
      <c r="C23" t="s">
        <v>117</v>
      </c>
      <c r="D23" s="3">
        <v>0.38400000000000001</v>
      </c>
      <c r="E23" s="3">
        <v>0.40300000000000002</v>
      </c>
      <c r="F23" s="3">
        <v>0.38869999999999999</v>
      </c>
      <c r="G23" s="3">
        <v>0.37059999999999998</v>
      </c>
      <c r="H23" s="5">
        <f>SUM(G23-F23)</f>
        <v>-1.8100000000000005E-2</v>
      </c>
      <c r="I23" s="5">
        <f>SUM(G23-F23)/F23</f>
        <v>-4.6565474659120157E-2</v>
      </c>
      <c r="J23" s="5">
        <f>SUM(G23-D23)</f>
        <v>-1.3400000000000023E-2</v>
      </c>
      <c r="K23" s="5">
        <f>SUM(G23-D23)/D23</f>
        <v>-3.489583333333339E-2</v>
      </c>
    </row>
    <row r="24" spans="1:11" x14ac:dyDescent="0.25">
      <c r="A24">
        <v>4.5</v>
      </c>
      <c r="B24" t="s">
        <v>198</v>
      </c>
      <c r="C24" t="s">
        <v>118</v>
      </c>
      <c r="D24" s="3">
        <v>0.28699999999999998</v>
      </c>
      <c r="E24" s="3">
        <v>0.31709999999999999</v>
      </c>
      <c r="F24" s="3">
        <v>0.5</v>
      </c>
      <c r="G24" s="3">
        <v>0.49440000000000001</v>
      </c>
      <c r="H24" s="5">
        <f>SUM(G24-F24)</f>
        <v>-5.5999999999999939E-3</v>
      </c>
      <c r="I24" s="5">
        <f>SUM(G24-F24)/F24</f>
        <v>-1.1199999999999988E-2</v>
      </c>
      <c r="J24" s="5">
        <f>SUM(G24-D24)</f>
        <v>0.20740000000000003</v>
      </c>
      <c r="K24" s="5">
        <f>SUM(G24-D24)/D24</f>
        <v>0.72264808362369348</v>
      </c>
    </row>
    <row r="26" spans="1:11" x14ac:dyDescent="0.25">
      <c r="A26" s="7" t="s">
        <v>264</v>
      </c>
      <c r="B26" s="11"/>
      <c r="C26" s="11"/>
      <c r="D26" s="11"/>
      <c r="E26" s="11"/>
      <c r="F26" s="11"/>
      <c r="G26" s="11"/>
      <c r="H26" s="19"/>
      <c r="I26" s="19"/>
      <c r="J26" s="19"/>
      <c r="K26" s="19"/>
    </row>
    <row r="27" spans="1:11" x14ac:dyDescent="0.25">
      <c r="A27" s="1" t="s">
        <v>38</v>
      </c>
      <c r="B27" s="1" t="s">
        <v>226</v>
      </c>
      <c r="C27" s="1" t="s">
        <v>261</v>
      </c>
      <c r="D27" s="1">
        <v>2021</v>
      </c>
      <c r="E27" s="1">
        <v>2022</v>
      </c>
      <c r="F27" s="1">
        <v>2023</v>
      </c>
      <c r="G27" s="1">
        <v>2024</v>
      </c>
      <c r="H27" s="1" t="s">
        <v>74</v>
      </c>
      <c r="I27" s="1" t="s">
        <v>66</v>
      </c>
      <c r="J27" s="1" t="s">
        <v>75</v>
      </c>
      <c r="K27" s="1" t="s">
        <v>68</v>
      </c>
    </row>
    <row r="28" spans="1:11" x14ac:dyDescent="0.25">
      <c r="A28">
        <v>5.5</v>
      </c>
      <c r="B28" t="s">
        <v>200</v>
      </c>
      <c r="C28" t="s">
        <v>116</v>
      </c>
      <c r="D28" s="3">
        <v>0.21579999999999999</v>
      </c>
      <c r="E28" s="3">
        <v>0.19589999999999999</v>
      </c>
      <c r="F28" s="3">
        <v>0.19359999999999999</v>
      </c>
      <c r="G28" s="3">
        <v>0.18890000000000001</v>
      </c>
      <c r="H28" s="5">
        <f>SUM(G28-F28)</f>
        <v>-4.699999999999982E-3</v>
      </c>
      <c r="I28" s="5">
        <f>SUM(G28-F28)/F28</f>
        <v>-2.427685950413214E-2</v>
      </c>
      <c r="J28" s="5">
        <f>SUM(G28-D28)</f>
        <v>-2.6899999999999979E-2</v>
      </c>
      <c r="K28" s="5">
        <f>SUM(G28-D28)/D28</f>
        <v>-0.12465245597775709</v>
      </c>
    </row>
    <row r="29" spans="1:11" x14ac:dyDescent="0.25">
      <c r="A29">
        <v>5.5</v>
      </c>
      <c r="B29" t="s">
        <v>200</v>
      </c>
      <c r="C29" t="s">
        <v>117</v>
      </c>
      <c r="D29" s="3">
        <v>0.184</v>
      </c>
      <c r="E29" s="3">
        <v>0.19500000000000001</v>
      </c>
      <c r="F29" s="3">
        <v>0.1913</v>
      </c>
      <c r="G29" s="3">
        <v>0.2167</v>
      </c>
      <c r="H29" s="5">
        <f>SUM(G29-F29)</f>
        <v>2.5400000000000006E-2</v>
      </c>
      <c r="I29" s="5">
        <f>SUM(G29-F29)/F29</f>
        <v>0.1327757449032933</v>
      </c>
      <c r="J29" s="5">
        <f>SUM(G29-D29)</f>
        <v>3.2700000000000007E-2</v>
      </c>
      <c r="K29" s="5">
        <f>SUM(G29-D29)/D29</f>
        <v>0.17771739130434785</v>
      </c>
    </row>
    <row r="30" spans="1:11" x14ac:dyDescent="0.25">
      <c r="A30">
        <v>5.5</v>
      </c>
      <c r="B30" t="s">
        <v>200</v>
      </c>
      <c r="C30" t="s">
        <v>118</v>
      </c>
      <c r="D30" s="3">
        <v>0.18</v>
      </c>
      <c r="E30" s="3">
        <v>0.22819999999999999</v>
      </c>
      <c r="F30" s="3">
        <v>0.24</v>
      </c>
      <c r="G30" s="3">
        <v>0.25019999999999998</v>
      </c>
      <c r="H30" s="5">
        <f>SUM(G30-F30)</f>
        <v>1.0199999999999987E-2</v>
      </c>
      <c r="I30" s="5">
        <f>SUM(G30-F30)/F30</f>
        <v>4.2499999999999948E-2</v>
      </c>
      <c r="J30" s="5">
        <f>SUM(G30-D30)</f>
        <v>7.0199999999999985E-2</v>
      </c>
      <c r="K30" s="5">
        <f>SUM(G30-D30)/D30</f>
        <v>0.3899999999999999</v>
      </c>
    </row>
    <row r="31" spans="1:11" x14ac:dyDescent="0.25">
      <c r="D31" s="3"/>
      <c r="E31" s="3"/>
      <c r="F31" s="3"/>
      <c r="G31" s="3"/>
    </row>
    <row r="32" spans="1:11" x14ac:dyDescent="0.25">
      <c r="A32" s="7" t="s">
        <v>265</v>
      </c>
      <c r="B32" s="11"/>
      <c r="C32" s="11"/>
      <c r="D32" s="11"/>
      <c r="E32" s="11"/>
      <c r="F32" s="11"/>
      <c r="G32" s="11"/>
      <c r="H32" s="19"/>
      <c r="I32" s="19"/>
      <c r="J32" s="19"/>
      <c r="K32" s="19"/>
    </row>
    <row r="33" spans="1:11" x14ac:dyDescent="0.25">
      <c r="A33" s="1" t="s">
        <v>38</v>
      </c>
      <c r="B33" s="1" t="s">
        <v>226</v>
      </c>
      <c r="C33" s="1" t="s">
        <v>261</v>
      </c>
      <c r="D33" s="1">
        <v>2021</v>
      </c>
      <c r="E33" s="1">
        <v>2022</v>
      </c>
      <c r="F33" s="1">
        <v>2023</v>
      </c>
      <c r="G33" s="1">
        <v>2024</v>
      </c>
      <c r="H33" s="1" t="s">
        <v>74</v>
      </c>
      <c r="I33" s="1" t="s">
        <v>66</v>
      </c>
      <c r="J33" s="1" t="s">
        <v>75</v>
      </c>
      <c r="K33" s="1" t="s">
        <v>68</v>
      </c>
    </row>
    <row r="34" spans="1:11" x14ac:dyDescent="0.25">
      <c r="A34">
        <v>6.5</v>
      </c>
      <c r="B34" t="s">
        <v>202</v>
      </c>
      <c r="C34" t="s">
        <v>116</v>
      </c>
      <c r="D34" s="3">
        <v>5.8799999999999998E-2</v>
      </c>
      <c r="E34" s="3">
        <v>5.6099999999999997E-2</v>
      </c>
      <c r="F34" s="3">
        <v>5.1700000000000003E-2</v>
      </c>
      <c r="G34" s="3">
        <v>5.5100000000000003E-2</v>
      </c>
      <c r="H34" s="5">
        <f>SUM(G34-F34)</f>
        <v>3.4000000000000002E-3</v>
      </c>
      <c r="I34" s="5">
        <f>SUM(G34-F34)/F34</f>
        <v>6.5764023210831718E-2</v>
      </c>
      <c r="J34" s="5">
        <f>SUM(G34-D34)</f>
        <v>-3.699999999999995E-3</v>
      </c>
      <c r="K34" s="5">
        <f>SUM(G34-D34)/D34</f>
        <v>-6.2925170068027128E-2</v>
      </c>
    </row>
    <row r="35" spans="1:11" x14ac:dyDescent="0.25">
      <c r="A35">
        <v>6.5</v>
      </c>
      <c r="B35" t="s">
        <v>202</v>
      </c>
      <c r="C35" t="s">
        <v>117</v>
      </c>
      <c r="D35" s="3">
        <v>5.8299999999999998E-2</v>
      </c>
      <c r="E35" s="3">
        <v>5.4399999999999997E-2</v>
      </c>
      <c r="F35" s="3">
        <v>5.11E-2</v>
      </c>
      <c r="G35" s="3">
        <v>5.6500000000000002E-2</v>
      </c>
      <c r="H35" s="5">
        <f>SUM(G35-F35)</f>
        <v>5.400000000000002E-3</v>
      </c>
      <c r="I35" s="5">
        <f>SUM(G35-F35)/F35</f>
        <v>0.10567514677103722</v>
      </c>
      <c r="J35" s="5">
        <f>SUM(G35-D35)</f>
        <v>-1.799999999999996E-3</v>
      </c>
      <c r="K35" s="5">
        <f>SUM(G35-D35)/D35</f>
        <v>-3.0874785591766658E-2</v>
      </c>
    </row>
    <row r="36" spans="1:11" x14ac:dyDescent="0.25">
      <c r="A36">
        <v>6.5</v>
      </c>
      <c r="B36" t="s">
        <v>202</v>
      </c>
      <c r="C36" t="s">
        <v>118</v>
      </c>
      <c r="D36" s="3">
        <v>3.2899999999999999E-2</v>
      </c>
      <c r="E36" s="3">
        <v>4.0500000000000001E-2</v>
      </c>
      <c r="F36" s="3">
        <v>4.8500000000000001E-2</v>
      </c>
      <c r="G36" s="3">
        <v>6.1199999999999997E-2</v>
      </c>
      <c r="H36" s="5">
        <f>SUM(G36-F36)</f>
        <v>1.2699999999999996E-2</v>
      </c>
      <c r="I36" s="5">
        <f>SUM(G36-F36)/F36</f>
        <v>0.26185567010309269</v>
      </c>
      <c r="J36" s="5">
        <f>SUM(G36-D36)</f>
        <v>2.8299999999999999E-2</v>
      </c>
      <c r="K36" s="5">
        <f>SUM(G36-D36)/D36</f>
        <v>0.86018237082066873</v>
      </c>
    </row>
    <row r="37" spans="1:11" x14ac:dyDescent="0.25">
      <c r="D37" s="3"/>
      <c r="E37" s="3"/>
      <c r="F37" s="3"/>
      <c r="G37" s="3"/>
    </row>
    <row r="38" spans="1:11" x14ac:dyDescent="0.25">
      <c r="A38" s="7" t="s">
        <v>266</v>
      </c>
      <c r="B38" s="11"/>
      <c r="C38" s="11"/>
      <c r="D38" s="11"/>
      <c r="E38" s="11"/>
      <c r="F38" s="11"/>
      <c r="G38" s="11"/>
      <c r="H38" s="19"/>
      <c r="I38" s="19"/>
      <c r="J38" s="19"/>
      <c r="K38" s="19"/>
    </row>
    <row r="39" spans="1:11" x14ac:dyDescent="0.25">
      <c r="A39" s="1" t="s">
        <v>38</v>
      </c>
      <c r="B39" s="1" t="s">
        <v>226</v>
      </c>
      <c r="C39" s="1" t="s">
        <v>261</v>
      </c>
      <c r="D39" s="1">
        <v>2021</v>
      </c>
      <c r="E39" s="1">
        <v>2022</v>
      </c>
      <c r="F39" s="1">
        <v>2023</v>
      </c>
      <c r="G39" s="1">
        <v>2024</v>
      </c>
      <c r="H39" s="1" t="s">
        <v>74</v>
      </c>
      <c r="I39" s="1" t="s">
        <v>66</v>
      </c>
      <c r="J39" s="1" t="s">
        <v>75</v>
      </c>
      <c r="K39" s="1" t="s">
        <v>68</v>
      </c>
    </row>
    <row r="40" spans="1:11" x14ac:dyDescent="0.25">
      <c r="A40">
        <v>7.5</v>
      </c>
      <c r="B40" t="s">
        <v>204</v>
      </c>
      <c r="C40" t="s">
        <v>116</v>
      </c>
      <c r="D40" s="3">
        <v>6.8000000000000005E-2</v>
      </c>
      <c r="E40" s="3">
        <v>6.2600000000000003E-2</v>
      </c>
      <c r="F40" s="3">
        <v>5.8200000000000002E-2</v>
      </c>
      <c r="G40" s="3">
        <v>6.6600000000000006E-2</v>
      </c>
      <c r="H40" s="5">
        <f>SUM(G40-F40)</f>
        <v>8.4000000000000047E-3</v>
      </c>
      <c r="I40" s="5">
        <f>SUM(G40-F40)/F40</f>
        <v>0.14432989690721656</v>
      </c>
      <c r="J40" s="5">
        <f>SUM(G40-D40)</f>
        <v>-1.3999999999999985E-3</v>
      </c>
      <c r="K40" s="5">
        <f>SUM(G40-D40)/D40</f>
        <v>-2.0588235294117622E-2</v>
      </c>
    </row>
    <row r="41" spans="1:11" x14ac:dyDescent="0.25">
      <c r="A41">
        <v>7.5</v>
      </c>
      <c r="B41" t="s">
        <v>204</v>
      </c>
      <c r="C41" t="s">
        <v>117</v>
      </c>
      <c r="D41" s="3">
        <v>7.6999999999999999E-2</v>
      </c>
      <c r="E41" s="3">
        <v>7.4200000000000002E-2</v>
      </c>
      <c r="F41" s="3">
        <v>8.1500000000000003E-2</v>
      </c>
      <c r="G41" s="3">
        <v>7.9899999999999999E-2</v>
      </c>
      <c r="H41" s="5">
        <f>SUM(G41-F41)</f>
        <v>-1.6000000000000042E-3</v>
      </c>
      <c r="I41" s="5">
        <f>SUM(G41-F41)/F41</f>
        <v>-1.9631901840490847E-2</v>
      </c>
      <c r="J41" s="5">
        <f>SUM(G41-D41)</f>
        <v>2.8999999999999998E-3</v>
      </c>
      <c r="K41" s="5">
        <f>SUM(G41-D41)/D41</f>
        <v>3.7662337662337661E-2</v>
      </c>
    </row>
    <row r="42" spans="1:11" x14ac:dyDescent="0.25">
      <c r="A42">
        <v>7.5</v>
      </c>
      <c r="B42" t="s">
        <v>204</v>
      </c>
      <c r="C42" t="s">
        <v>118</v>
      </c>
      <c r="D42" s="3">
        <v>7.0999999999999994E-2</v>
      </c>
      <c r="E42" s="3">
        <v>8.2199999999999995E-2</v>
      </c>
      <c r="F42" s="3">
        <v>6.5500000000000003E-2</v>
      </c>
      <c r="G42" s="3">
        <v>7.4999999999999997E-2</v>
      </c>
      <c r="H42" s="5">
        <f>SUM(G42-F42)</f>
        <v>9.4999999999999946E-3</v>
      </c>
      <c r="I42" s="5">
        <f>SUM(G42-F42)/F42</f>
        <v>0.14503816793893121</v>
      </c>
      <c r="J42" s="5">
        <f>SUM(G42-D42)</f>
        <v>4.0000000000000036E-3</v>
      </c>
      <c r="K42" s="5">
        <f>SUM(G42-D42)/D42</f>
        <v>5.6338028169014141E-2</v>
      </c>
    </row>
    <row r="43" spans="1:11" x14ac:dyDescent="0.25">
      <c r="D43" s="3"/>
      <c r="E43" s="3"/>
      <c r="F43" s="3"/>
      <c r="G43" s="3"/>
    </row>
    <row r="44" spans="1:11" x14ac:dyDescent="0.25">
      <c r="A44" s="7" t="s">
        <v>267</v>
      </c>
      <c r="B44" s="11"/>
      <c r="C44" s="11"/>
      <c r="D44" s="11"/>
      <c r="E44" s="11"/>
      <c r="F44" s="11"/>
      <c r="G44" s="11"/>
      <c r="H44" s="19"/>
      <c r="I44" s="19"/>
      <c r="J44" s="19"/>
      <c r="K44" s="19"/>
    </row>
    <row r="45" spans="1:11" x14ac:dyDescent="0.25">
      <c r="A45" s="1" t="s">
        <v>38</v>
      </c>
      <c r="B45" s="1" t="s">
        <v>226</v>
      </c>
      <c r="C45" s="1" t="s">
        <v>261</v>
      </c>
      <c r="D45" s="1">
        <v>2021</v>
      </c>
      <c r="E45" s="1">
        <v>2022</v>
      </c>
      <c r="F45" s="1">
        <v>2023</v>
      </c>
      <c r="G45" s="1">
        <v>2024</v>
      </c>
      <c r="H45" s="1" t="s">
        <v>74</v>
      </c>
      <c r="I45" s="1" t="s">
        <v>66</v>
      </c>
      <c r="J45" s="1" t="s">
        <v>75</v>
      </c>
      <c r="K45" s="1" t="s">
        <v>68</v>
      </c>
    </row>
    <row r="46" spans="1:11" x14ac:dyDescent="0.25">
      <c r="A46">
        <v>8.5</v>
      </c>
      <c r="B46" t="s">
        <v>206</v>
      </c>
      <c r="C46" t="s">
        <v>116</v>
      </c>
      <c r="D46" s="3">
        <v>5.5999999999999999E-3</v>
      </c>
      <c r="E46" s="3">
        <v>6.0000000000000001E-3</v>
      </c>
      <c r="F46" s="3">
        <v>5.7000000000000002E-3</v>
      </c>
      <c r="G46" s="3">
        <v>4.4999999999999997E-3</v>
      </c>
      <c r="H46" s="5">
        <f>SUM(G46-F46)</f>
        <v>-1.2000000000000005E-3</v>
      </c>
      <c r="I46" s="5">
        <f>SUM(G46-F46)/F46</f>
        <v>-0.21052631578947378</v>
      </c>
      <c r="J46" s="5">
        <f>SUM(G46-D46)</f>
        <v>-1.1000000000000003E-3</v>
      </c>
      <c r="K46" s="5">
        <f>SUM(G46-D46)/D46</f>
        <v>-0.19642857142857148</v>
      </c>
    </row>
    <row r="47" spans="1:11" x14ac:dyDescent="0.25">
      <c r="A47">
        <v>8.5</v>
      </c>
      <c r="B47" t="s">
        <v>206</v>
      </c>
      <c r="C47" t="s">
        <v>117</v>
      </c>
      <c r="D47" s="3">
        <v>7.1000000000000004E-3</v>
      </c>
      <c r="E47" s="3">
        <v>6.7000000000000002E-3</v>
      </c>
      <c r="F47" s="3">
        <v>6.1000000000000004E-3</v>
      </c>
      <c r="G47" s="3">
        <v>5.8999999999999999E-3</v>
      </c>
      <c r="H47" s="5">
        <f>SUM(G47-F47)</f>
        <v>-2.0000000000000052E-4</v>
      </c>
      <c r="I47" s="5">
        <f>SUM(G47-F47)/F47</f>
        <v>-3.2786885245901724E-2</v>
      </c>
      <c r="J47" s="5">
        <f>SUM(G47-D47)</f>
        <v>-1.2000000000000005E-3</v>
      </c>
      <c r="K47" s="5">
        <f>SUM(G47-D47)/D47</f>
        <v>-0.16901408450704233</v>
      </c>
    </row>
    <row r="48" spans="1:11" x14ac:dyDescent="0.25">
      <c r="A48">
        <v>8.5</v>
      </c>
      <c r="B48" t="s">
        <v>206</v>
      </c>
      <c r="C48" t="s">
        <v>118</v>
      </c>
      <c r="D48" s="3">
        <v>6.4000000000000003E-3</v>
      </c>
      <c r="E48" s="3">
        <v>1.37E-2</v>
      </c>
      <c r="F48" s="3">
        <v>8.3000000000000001E-3</v>
      </c>
      <c r="G48" s="3">
        <v>1.2E-2</v>
      </c>
      <c r="H48" s="5">
        <f>SUM(G48-F48)</f>
        <v>3.7000000000000002E-3</v>
      </c>
      <c r="I48" s="5">
        <f>SUM(G48-F48)/F48</f>
        <v>0.44578313253012047</v>
      </c>
      <c r="J48" s="5">
        <f>SUM(G48-D48)</f>
        <v>5.5999999999999999E-3</v>
      </c>
      <c r="K48" s="5">
        <f>SUM(G48-D48)/D48</f>
        <v>0.875</v>
      </c>
    </row>
    <row r="49" spans="1:11" x14ac:dyDescent="0.25">
      <c r="A49" s="1"/>
      <c r="B49" s="1"/>
      <c r="C49" s="1"/>
      <c r="D49" s="1"/>
      <c r="E49" s="1"/>
      <c r="F49" s="1"/>
      <c r="G49" s="1"/>
    </row>
    <row r="50" spans="1:11" x14ac:dyDescent="0.25">
      <c r="A50" s="7" t="s">
        <v>268</v>
      </c>
      <c r="B50" s="11"/>
      <c r="C50" s="11"/>
      <c r="D50" s="11"/>
      <c r="E50" s="11"/>
      <c r="F50" s="11"/>
      <c r="G50" s="11"/>
      <c r="H50" s="19"/>
      <c r="I50" s="19"/>
      <c r="J50" s="19"/>
      <c r="K50" s="19"/>
    </row>
    <row r="51" spans="1:11" x14ac:dyDescent="0.25">
      <c r="A51" s="1" t="s">
        <v>38</v>
      </c>
      <c r="B51" s="1" t="s">
        <v>226</v>
      </c>
      <c r="C51" s="1" t="s">
        <v>261</v>
      </c>
      <c r="D51" s="1">
        <v>2021</v>
      </c>
      <c r="E51" s="1">
        <v>2022</v>
      </c>
      <c r="F51" s="1">
        <v>2023</v>
      </c>
      <c r="G51" s="1">
        <v>2024</v>
      </c>
      <c r="H51" s="1" t="s">
        <v>74</v>
      </c>
      <c r="I51" s="1" t="s">
        <v>66</v>
      </c>
      <c r="J51" s="1" t="s">
        <v>75</v>
      </c>
      <c r="K51" s="1" t="s">
        <v>68</v>
      </c>
    </row>
    <row r="52" spans="1:11" x14ac:dyDescent="0.25">
      <c r="A52">
        <v>9.5</v>
      </c>
      <c r="B52" t="s">
        <v>208</v>
      </c>
      <c r="C52" t="s">
        <v>116</v>
      </c>
      <c r="D52" s="3">
        <v>0.1668</v>
      </c>
      <c r="E52" s="3">
        <v>0.159</v>
      </c>
      <c r="F52" s="3">
        <v>0.15210000000000001</v>
      </c>
      <c r="G52" s="3">
        <v>0.14230000000000001</v>
      </c>
      <c r="H52" s="5">
        <f>SUM(G52-F52)</f>
        <v>-9.8000000000000032E-3</v>
      </c>
      <c r="I52" s="5">
        <f>SUM(G52-F52)/F52</f>
        <v>-6.4431295200525984E-2</v>
      </c>
      <c r="J52" s="5">
        <f>SUM(G52-D52)</f>
        <v>-2.4499999999999994E-2</v>
      </c>
      <c r="K52" s="5">
        <f>SUM(G52-D52)/D52</f>
        <v>-0.14688249400479611</v>
      </c>
    </row>
    <row r="53" spans="1:11" x14ac:dyDescent="0.25">
      <c r="A53">
        <v>9.5</v>
      </c>
      <c r="B53" t="s">
        <v>208</v>
      </c>
      <c r="C53" t="s">
        <v>117</v>
      </c>
      <c r="D53" s="3">
        <v>0.17100000000000001</v>
      </c>
      <c r="E53" s="3">
        <v>0.16800000000000001</v>
      </c>
      <c r="F53" s="3">
        <v>0.15140000000000001</v>
      </c>
      <c r="G53" s="3">
        <v>0.15859999999999999</v>
      </c>
      <c r="H53" s="5">
        <f>SUM(G53-F53)</f>
        <v>7.1999999999999842E-3</v>
      </c>
      <c r="I53" s="5">
        <f>SUM(G53-F53)/F53</f>
        <v>4.7556142668427899E-2</v>
      </c>
      <c r="J53" s="5">
        <f>SUM(G53-D53)</f>
        <v>-1.2400000000000022E-2</v>
      </c>
      <c r="K53" s="5">
        <f>SUM(G53-D53)/D53</f>
        <v>-7.2514619883041059E-2</v>
      </c>
    </row>
    <row r="54" spans="1:11" x14ac:dyDescent="0.25">
      <c r="A54">
        <v>9.5</v>
      </c>
      <c r="B54" t="s">
        <v>208</v>
      </c>
      <c r="C54" t="s">
        <v>118</v>
      </c>
      <c r="D54" s="3">
        <v>0.105</v>
      </c>
      <c r="E54" s="3">
        <v>9.0700000000000003E-2</v>
      </c>
      <c r="F54" s="3">
        <v>0.14460000000000001</v>
      </c>
      <c r="G54" s="3">
        <v>0.14610000000000001</v>
      </c>
      <c r="H54" s="5">
        <f>SUM(G54-F54)</f>
        <v>1.5000000000000013E-3</v>
      </c>
      <c r="I54" s="5">
        <f>SUM(G54-F54)/F54</f>
        <v>1.0373443983402498E-2</v>
      </c>
      <c r="J54" s="5">
        <f>SUM(G54-D54)</f>
        <v>4.1100000000000012E-2</v>
      </c>
      <c r="K54" s="5">
        <f>SUM(G54-D54)/D54</f>
        <v>0.39142857142857157</v>
      </c>
    </row>
    <row r="55" spans="1:11" x14ac:dyDescent="0.25">
      <c r="D55" s="3"/>
      <c r="E55" s="3"/>
      <c r="F55" s="3"/>
      <c r="G55" s="3"/>
    </row>
    <row r="56" spans="1:11" ht="18.75" x14ac:dyDescent="0.3">
      <c r="A56" s="46" t="s">
        <v>209</v>
      </c>
      <c r="D56" s="3"/>
      <c r="E56" s="3"/>
      <c r="F56" s="3"/>
      <c r="G56" s="3"/>
    </row>
    <row r="58" spans="1:11" x14ac:dyDescent="0.25">
      <c r="A58" s="7" t="s">
        <v>210</v>
      </c>
      <c r="B58" s="19"/>
      <c r="C58" s="19"/>
      <c r="D58" s="19"/>
      <c r="E58" s="7"/>
      <c r="F58" s="7"/>
      <c r="G58" s="7"/>
      <c r="H58" s="19"/>
      <c r="I58" s="19"/>
      <c r="J58" s="19"/>
      <c r="K58" s="19"/>
    </row>
    <row r="59" spans="1:11" x14ac:dyDescent="0.25">
      <c r="A59" s="1" t="s">
        <v>38</v>
      </c>
      <c r="B59" s="1" t="s">
        <v>192</v>
      </c>
      <c r="C59" s="1" t="s">
        <v>193</v>
      </c>
      <c r="D59" s="1">
        <v>2021</v>
      </c>
      <c r="E59" s="1">
        <v>2022</v>
      </c>
      <c r="F59" s="1">
        <v>2023</v>
      </c>
      <c r="G59" s="1">
        <v>2024</v>
      </c>
      <c r="H59" s="1" t="s">
        <v>65</v>
      </c>
      <c r="I59" s="1" t="s">
        <v>66</v>
      </c>
      <c r="J59" s="1" t="s">
        <v>67</v>
      </c>
      <c r="K59" s="1" t="s">
        <v>68</v>
      </c>
    </row>
    <row r="60" spans="1:11" x14ac:dyDescent="0.25">
      <c r="A60">
        <v>10.5</v>
      </c>
      <c r="B60" t="s">
        <v>261</v>
      </c>
      <c r="C60" t="s">
        <v>116</v>
      </c>
      <c r="D60">
        <v>4</v>
      </c>
      <c r="E60">
        <v>4</v>
      </c>
      <c r="F60">
        <v>4</v>
      </c>
      <c r="G60">
        <v>4</v>
      </c>
      <c r="H60">
        <f>SUM(G60-F60)</f>
        <v>0</v>
      </c>
      <c r="I60" s="5">
        <f>SUM(G60-F60)/F60</f>
        <v>0</v>
      </c>
      <c r="J60">
        <f>SUM(G60-D60)</f>
        <v>0</v>
      </c>
      <c r="K60" s="5">
        <f>SUM(G60-D60)/D60</f>
        <v>0</v>
      </c>
    </row>
    <row r="61" spans="1:11" x14ac:dyDescent="0.25">
      <c r="A61">
        <v>10.5</v>
      </c>
      <c r="B61" t="s">
        <v>261</v>
      </c>
      <c r="C61" t="s">
        <v>117</v>
      </c>
      <c r="D61">
        <v>4</v>
      </c>
      <c r="E61" s="18">
        <v>3.419</v>
      </c>
      <c r="F61">
        <v>3</v>
      </c>
      <c r="G61">
        <v>4</v>
      </c>
      <c r="H61">
        <f>SUM(G61-F61)</f>
        <v>1</v>
      </c>
      <c r="I61" s="5">
        <f>SUM(G61-F61)/F61</f>
        <v>0.33333333333333331</v>
      </c>
      <c r="J61">
        <f>SUM(G61-D61)</f>
        <v>0</v>
      </c>
      <c r="K61" s="5">
        <f>SUM(G61-D61)/D61</f>
        <v>0</v>
      </c>
    </row>
    <row r="62" spans="1:11" x14ac:dyDescent="0.25">
      <c r="A62">
        <v>10.5</v>
      </c>
      <c r="B62" t="s">
        <v>261</v>
      </c>
      <c r="C62" t="s">
        <v>118</v>
      </c>
      <c r="D62">
        <v>4</v>
      </c>
      <c r="E62">
        <v>3</v>
      </c>
      <c r="F62">
        <v>2</v>
      </c>
      <c r="G62">
        <v>3</v>
      </c>
      <c r="H62">
        <f>SUM(G62-F62)</f>
        <v>1</v>
      </c>
      <c r="I62" s="5">
        <f>SUM(G62-F62)/F62</f>
        <v>0.5</v>
      </c>
      <c r="J62">
        <f>SUM(G62-D62)</f>
        <v>-1</v>
      </c>
      <c r="K62" s="5">
        <f>SUM(G62-D62)/D62</f>
        <v>-0.25</v>
      </c>
    </row>
    <row r="63" spans="1:11" x14ac:dyDescent="0.25">
      <c r="D63" s="3"/>
      <c r="E63" s="3"/>
      <c r="F63" s="3"/>
      <c r="G63" s="3"/>
    </row>
    <row r="64" spans="1:11" x14ac:dyDescent="0.25">
      <c r="A64" s="7" t="s">
        <v>269</v>
      </c>
      <c r="B64" s="19"/>
      <c r="C64" s="19"/>
      <c r="D64" s="19"/>
      <c r="E64" s="7"/>
      <c r="F64" s="7"/>
      <c r="G64" s="7"/>
      <c r="H64" s="19"/>
      <c r="I64" s="19"/>
      <c r="J64" s="19"/>
      <c r="K64" s="19"/>
    </row>
    <row r="65" spans="1:11" x14ac:dyDescent="0.25">
      <c r="A65" s="1" t="s">
        <v>38</v>
      </c>
      <c r="B65" s="1" t="s">
        <v>192</v>
      </c>
      <c r="C65" s="1" t="s">
        <v>193</v>
      </c>
      <c r="D65" s="1">
        <v>2021</v>
      </c>
      <c r="E65" s="1">
        <v>2022</v>
      </c>
      <c r="F65" s="1">
        <v>2023</v>
      </c>
      <c r="G65" s="1">
        <v>2024</v>
      </c>
      <c r="H65" s="1" t="s">
        <v>184</v>
      </c>
      <c r="I65" s="1" t="s">
        <v>66</v>
      </c>
      <c r="J65" s="1" t="s">
        <v>185</v>
      </c>
      <c r="K65" s="1" t="s">
        <v>68</v>
      </c>
    </row>
    <row r="66" spans="1:11" x14ac:dyDescent="0.25">
      <c r="A66">
        <v>11.5</v>
      </c>
      <c r="B66" t="s">
        <v>261</v>
      </c>
      <c r="C66" t="s">
        <v>116</v>
      </c>
      <c r="D66" s="10">
        <v>13001.09</v>
      </c>
      <c r="E66" s="10">
        <v>13783.17</v>
      </c>
      <c r="F66" s="10">
        <v>14185.67</v>
      </c>
      <c r="G66" s="2">
        <v>13876.04</v>
      </c>
      <c r="H66" s="23">
        <f>SUM(G66-F66)</f>
        <v>-309.6299999999992</v>
      </c>
      <c r="I66" s="12">
        <f>SUM(G66-F66)/F66</f>
        <v>-2.1826956358071151E-2</v>
      </c>
      <c r="J66" s="23">
        <f>SUM(G66-D66)</f>
        <v>874.95000000000073</v>
      </c>
      <c r="K66" s="12">
        <f>SUM(G66-D66)/D66</f>
        <v>6.7298203458325476E-2</v>
      </c>
    </row>
    <row r="67" spans="1:11" x14ac:dyDescent="0.25">
      <c r="A67">
        <v>11.5</v>
      </c>
      <c r="B67" t="s">
        <v>261</v>
      </c>
      <c r="C67" t="s">
        <v>117</v>
      </c>
      <c r="D67" s="10">
        <v>13472.36</v>
      </c>
      <c r="E67" s="10">
        <v>13431.57</v>
      </c>
      <c r="F67" s="10">
        <v>14032.18</v>
      </c>
      <c r="G67" s="2">
        <v>14941.94</v>
      </c>
      <c r="H67" s="23">
        <f>SUM(G67-F67)</f>
        <v>909.76000000000022</v>
      </c>
      <c r="I67" s="12">
        <f>SUM(G67-F67)/F67</f>
        <v>6.4833831949134071E-2</v>
      </c>
      <c r="J67" s="23">
        <f>SUM(G67-D67)</f>
        <v>1469.58</v>
      </c>
      <c r="K67" s="12">
        <f>SUM(G67-D67)/D67</f>
        <v>0.10908111125296532</v>
      </c>
    </row>
    <row r="68" spans="1:11" x14ac:dyDescent="0.25">
      <c r="A68">
        <v>11.5</v>
      </c>
      <c r="B68" t="s">
        <v>261</v>
      </c>
      <c r="C68" t="s">
        <v>118</v>
      </c>
      <c r="D68" s="10">
        <v>9450</v>
      </c>
      <c r="E68" s="10">
        <v>11442.54</v>
      </c>
      <c r="F68" s="10">
        <v>6765.47</v>
      </c>
      <c r="G68" s="2">
        <v>9553.5499999999993</v>
      </c>
      <c r="H68" s="23">
        <f>SUM(G68-F68)</f>
        <v>2788.079999999999</v>
      </c>
      <c r="I68" s="12">
        <f>SUM(G68-F68)/F68</f>
        <v>0.41210440664137138</v>
      </c>
      <c r="J68" s="23">
        <f>SUM(G68-D68)</f>
        <v>103.54999999999927</v>
      </c>
      <c r="K68" s="12">
        <f>SUM(G68-D68)/D68</f>
        <v>1.0957671957671881E-2</v>
      </c>
    </row>
    <row r="69" spans="1:11" x14ac:dyDescent="0.25">
      <c r="D69" s="3"/>
      <c r="E69" s="3"/>
      <c r="F69" s="3"/>
      <c r="G69" s="3"/>
    </row>
    <row r="70" spans="1:11" x14ac:dyDescent="0.25">
      <c r="A70" t="s">
        <v>135</v>
      </c>
      <c r="D70" s="3"/>
      <c r="E70" s="3"/>
      <c r="F70" s="3"/>
      <c r="G70" s="3"/>
    </row>
    <row r="71" spans="1:11" x14ac:dyDescent="0.25">
      <c r="D71" s="3"/>
      <c r="E71" s="3"/>
      <c r="F71" s="3"/>
      <c r="G71" s="3"/>
    </row>
    <row r="72" spans="1:11" x14ac:dyDescent="0.25">
      <c r="D72" s="3"/>
      <c r="E72" s="3"/>
      <c r="F72" s="3"/>
      <c r="G72" s="3"/>
    </row>
    <row r="73" spans="1:11" x14ac:dyDescent="0.25">
      <c r="D73" s="3"/>
      <c r="E73" s="3"/>
      <c r="F73" s="3"/>
      <c r="G73" s="3"/>
    </row>
    <row r="74" spans="1:11" x14ac:dyDescent="0.25">
      <c r="A74" s="49"/>
    </row>
    <row r="75" spans="1:11" x14ac:dyDescent="0.25">
      <c r="A75" s="49"/>
    </row>
    <row r="76" spans="1:11" x14ac:dyDescent="0.25">
      <c r="A76" s="48"/>
      <c r="B76" s="50"/>
      <c r="C76" s="50"/>
      <c r="D76" s="50"/>
      <c r="E76" s="50"/>
      <c r="F76" s="50"/>
      <c r="G76" s="50"/>
    </row>
    <row r="77" spans="1:11" x14ac:dyDescent="0.25">
      <c r="A77" s="1"/>
      <c r="B77" s="1"/>
      <c r="C77" s="1"/>
      <c r="D77" s="1"/>
      <c r="E77" s="1"/>
      <c r="F77" s="1"/>
      <c r="G77" s="1"/>
    </row>
    <row r="78" spans="1:11" x14ac:dyDescent="0.25">
      <c r="D78" s="3"/>
      <c r="E78" s="3"/>
      <c r="F78" s="3"/>
      <c r="G78" s="3"/>
    </row>
    <row r="79" spans="1:11" x14ac:dyDescent="0.25">
      <c r="D79" s="3"/>
      <c r="E79" s="3"/>
      <c r="F79" s="3"/>
      <c r="G79" s="3"/>
    </row>
    <row r="80" spans="1:11" x14ac:dyDescent="0.25">
      <c r="D80" s="3"/>
      <c r="E80" s="3"/>
      <c r="F80" s="3"/>
      <c r="G80" s="3"/>
    </row>
    <row r="81" spans="1:7" x14ac:dyDescent="0.25">
      <c r="D81" s="3"/>
      <c r="E81" s="3"/>
      <c r="F81" s="3"/>
      <c r="G81" s="3"/>
    </row>
    <row r="82" spans="1:7" x14ac:dyDescent="0.25">
      <c r="D82" s="3"/>
      <c r="E82" s="3"/>
      <c r="F82" s="3"/>
      <c r="G82" s="3"/>
    </row>
    <row r="84" spans="1:7" x14ac:dyDescent="0.25">
      <c r="A84" s="49"/>
      <c r="D84" s="3"/>
      <c r="E84" s="3"/>
      <c r="F84" s="3"/>
      <c r="G84" s="3"/>
    </row>
    <row r="88" spans="1:7" x14ac:dyDescent="0.25">
      <c r="A88" s="49"/>
    </row>
  </sheetData>
  <conditionalFormatting sqref="H8:K10">
    <cfRule type="cellIs" dxfId="77" priority="19" operator="lessThan">
      <formula>0</formula>
    </cfRule>
    <cfRule type="cellIs" dxfId="76" priority="20" operator="greaterThan">
      <formula>0</formula>
    </cfRule>
  </conditionalFormatting>
  <conditionalFormatting sqref="H14:K16">
    <cfRule type="cellIs" dxfId="75" priority="17" operator="lessThan">
      <formula>0</formula>
    </cfRule>
    <cfRule type="cellIs" dxfId="74" priority="18" operator="greaterThan">
      <formula>0</formula>
    </cfRule>
  </conditionalFormatting>
  <conditionalFormatting sqref="H22:K24">
    <cfRule type="cellIs" dxfId="73" priority="15" operator="lessThan">
      <formula>0</formula>
    </cfRule>
    <cfRule type="cellIs" dxfId="72" priority="16" operator="greaterThan">
      <formula>0</formula>
    </cfRule>
  </conditionalFormatting>
  <conditionalFormatting sqref="H28:K30">
    <cfRule type="cellIs" dxfId="71" priority="13" operator="lessThan">
      <formula>0</formula>
    </cfRule>
    <cfRule type="cellIs" dxfId="70" priority="14" operator="greaterThan">
      <formula>0</formula>
    </cfRule>
  </conditionalFormatting>
  <conditionalFormatting sqref="H34:K36">
    <cfRule type="cellIs" dxfId="69" priority="11" operator="lessThan">
      <formula>0</formula>
    </cfRule>
    <cfRule type="cellIs" dxfId="68" priority="12" operator="greaterThan">
      <formula>0</formula>
    </cfRule>
  </conditionalFormatting>
  <conditionalFormatting sqref="H40:K42">
    <cfRule type="cellIs" dxfId="67" priority="9" operator="lessThan">
      <formula>0</formula>
    </cfRule>
    <cfRule type="cellIs" dxfId="66" priority="10" operator="greaterThan">
      <formula>0</formula>
    </cfRule>
  </conditionalFormatting>
  <conditionalFormatting sqref="H46:K48">
    <cfRule type="cellIs" dxfId="65" priority="7" operator="lessThan">
      <formula>0</formula>
    </cfRule>
    <cfRule type="cellIs" dxfId="64" priority="8" operator="greaterThan">
      <formula>0</formula>
    </cfRule>
  </conditionalFormatting>
  <conditionalFormatting sqref="H52:K54">
    <cfRule type="cellIs" dxfId="63" priority="5" operator="lessThan">
      <formula>0</formula>
    </cfRule>
    <cfRule type="cellIs" dxfId="62" priority="6" operator="greaterThan">
      <formula>0</formula>
    </cfRule>
  </conditionalFormatting>
  <conditionalFormatting sqref="H60:K62">
    <cfRule type="cellIs" dxfId="61" priority="3" operator="lessThan">
      <formula>0</formula>
    </cfRule>
    <cfRule type="cellIs" dxfId="60" priority="4" operator="greaterThan">
      <formula>0</formula>
    </cfRule>
  </conditionalFormatting>
  <conditionalFormatting sqref="H66:K68">
    <cfRule type="cellIs" dxfId="59" priority="1" operator="lessThan">
      <formula>0</formula>
    </cfRule>
    <cfRule type="cellIs" dxfId="58" priority="2" operator="greaterThan">
      <formula>0</formula>
    </cfRule>
  </conditionalFormatting>
  <hyperlinks>
    <hyperlink ref="A2" r:id="rId1" xr:uid="{CDBD40D8-D7D0-4D6B-BB36-85B9B8017026}"/>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6E32470D3801C4DB6F0C00929ED97C6" ma:contentTypeVersion="14" ma:contentTypeDescription="Create a new document." ma:contentTypeScope="" ma:versionID="c6fa2999c7bc3774c8e734503bf3e85d">
  <xsd:schema xmlns:xsd="http://www.w3.org/2001/XMLSchema" xmlns:xs="http://www.w3.org/2001/XMLSchema" xmlns:p="http://schemas.microsoft.com/office/2006/metadata/properties" xmlns:ns2="35da533d-df3e-41a2-adbc-3c1ffbf4db6f" xmlns:ns3="f0b8d7b0-6a13-4c06-9d1a-d3ca35ff3274" targetNamespace="http://schemas.microsoft.com/office/2006/metadata/properties" ma:root="true" ma:fieldsID="cf1e61fc700925cc021996ec17a6f627" ns2:_="" ns3:_="">
    <xsd:import namespace="35da533d-df3e-41a2-adbc-3c1ffbf4db6f"/>
    <xsd:import namespace="f0b8d7b0-6a13-4c06-9d1a-d3ca35ff327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da533d-df3e-41a2-adbc-3c1ffbf4db6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37b436df-8270-4432-84b4-c6504b197fce"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0b8d7b0-6a13-4c06-9d1a-d3ca35ff3274"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22fef9a-6168-4ee7-87db-cf8edef1d0a5}" ma:internalName="TaxCatchAll" ma:showField="CatchAllData" ma:web="f0b8d7b0-6a13-4c06-9d1a-d3ca35ff3274">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5da533d-df3e-41a2-adbc-3c1ffbf4db6f">
      <Terms xmlns="http://schemas.microsoft.com/office/infopath/2007/PartnerControls"/>
    </lcf76f155ced4ddcb4097134ff3c332f>
    <TaxCatchAll xmlns="f0b8d7b0-6a13-4c06-9d1a-d3ca35ff3274" xsi:nil="true"/>
  </documentManagement>
</p:properties>
</file>

<file path=customXml/itemProps1.xml><?xml version="1.0" encoding="utf-8"?>
<ds:datastoreItem xmlns:ds="http://schemas.openxmlformats.org/officeDocument/2006/customXml" ds:itemID="{A226FCB3-EA56-4875-AC95-52D3E747D2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da533d-df3e-41a2-adbc-3c1ffbf4db6f"/>
    <ds:schemaRef ds:uri="f0b8d7b0-6a13-4c06-9d1a-d3ca35ff327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16C5B4E-E6DC-4B9B-83BE-42C0CC10C0A9}">
  <ds:schemaRefs>
    <ds:schemaRef ds:uri="http://schemas.microsoft.com/sharepoint/v3/contenttype/forms"/>
  </ds:schemaRefs>
</ds:datastoreItem>
</file>

<file path=customXml/itemProps3.xml><?xml version="1.0" encoding="utf-8"?>
<ds:datastoreItem xmlns:ds="http://schemas.openxmlformats.org/officeDocument/2006/customXml" ds:itemID="{F39CB2AA-F8C0-42E4-8CFE-F95A3826417E}">
  <ds:schemaRefs>
    <ds:schemaRef ds:uri="http://schemas.microsoft.com/office/2006/metadata/properties"/>
    <ds:schemaRef ds:uri="http://schemas.microsoft.com/office/infopath/2007/PartnerControls"/>
    <ds:schemaRef ds:uri="35da533d-df3e-41a2-adbc-3c1ffbf4db6f"/>
    <ds:schemaRef ds:uri="f0b8d7b0-6a13-4c06-9d1a-d3ca35ff327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HOME</vt:lpstr>
      <vt:lpstr>1. Sector</vt:lpstr>
      <vt:lpstr>2. Baseline</vt:lpstr>
      <vt:lpstr>3. Income source</vt:lpstr>
      <vt:lpstr>4. IE&amp;D - All clients</vt:lpstr>
      <vt:lpstr>5. IE&amp;D - Dependent children</vt:lpstr>
      <vt:lpstr>6. IE&amp;D - Region</vt:lpstr>
      <vt:lpstr>7. IE&amp;D - Age range</vt:lpstr>
      <vt:lpstr>8. IE&amp;D - Gender</vt:lpstr>
      <vt:lpstr>9. IE&amp;D - Ethnicity</vt:lpstr>
      <vt:lpstr>10. IE&amp;D - Income bracket</vt:lpstr>
      <vt:lpstr>11. Debt type</vt:lpstr>
      <vt:lpstr>12. I&amp;E - Car loans</vt:lpstr>
      <vt:lpstr>13. Hardship &amp; Advocacy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Rocky Webster</dc:creator>
  <cp:keywords/>
  <dc:description/>
  <cp:lastModifiedBy>Katie Brannan</cp:lastModifiedBy>
  <cp:revision/>
  <dcterms:created xsi:type="dcterms:W3CDTF">2024-04-11T01:38:09Z</dcterms:created>
  <dcterms:modified xsi:type="dcterms:W3CDTF">2025-07-29T23:53:12Z</dcterms:modified>
  <cp:category/>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0x01010026E32470D3801C4DB6F0C00929ED97C6</vt:lpwstr>
  </property>
  <property fmtid="{D5CDD505-2E9C-101B-9397-08002B2CF9AE}" pid="3" name="MediaServiceImageTags">
    <vt:lpwstr/>
  </property>
  <property fmtid="{D5CDD505-2E9C-101B-9397-08002B2CF9AE}" pid="4" name="_MarkAsFinal">
    <vt:bool>true</vt:bool>
  </property>
</Properties>
</file>